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activeTab="1"/>
  </bookViews>
  <sheets>
    <sheet name="Instructions" sheetId="4" r:id="rId1"/>
    <sheet name="Results" sheetId="1" r:id="rId2"/>
    <sheet name="Seat Allocation" sheetId="2" r:id="rId3"/>
    <sheet name="Declaration" sheetId="3" r:id="rId4"/>
  </sheets>
  <calcPr calcId="125725"/>
</workbook>
</file>

<file path=xl/calcChain.xml><?xml version="1.0" encoding="utf-8"?>
<calcChain xmlns="http://schemas.openxmlformats.org/spreadsheetml/2006/main">
  <c r="L36" i="1"/>
  <c r="L29"/>
  <c r="L30"/>
  <c r="L31"/>
  <c r="L28"/>
  <c r="K32"/>
  <c r="A6" i="3"/>
  <c r="K26" i="1" l="1"/>
  <c r="K34" s="1"/>
  <c r="K37" s="1"/>
  <c r="L9"/>
  <c r="L10"/>
  <c r="L11"/>
  <c r="L12"/>
  <c r="L13"/>
  <c r="L14"/>
  <c r="L15"/>
  <c r="L16"/>
  <c r="L17"/>
  <c r="L18"/>
  <c r="L19"/>
  <c r="L20"/>
  <c r="L21"/>
  <c r="L22"/>
  <c r="L23"/>
  <c r="L24"/>
  <c r="L25"/>
  <c r="L8"/>
  <c r="C3" i="2"/>
  <c r="A31" i="3" l="1"/>
  <c r="A30"/>
  <c r="A29"/>
  <c r="A28"/>
  <c r="A27"/>
  <c r="A26"/>
  <c r="A25"/>
  <c r="A24"/>
  <c r="A23"/>
  <c r="A22"/>
  <c r="A21"/>
  <c r="A20"/>
  <c r="A19"/>
  <c r="A18"/>
  <c r="A17"/>
  <c r="A16"/>
  <c r="A15"/>
  <c r="A14"/>
  <c r="T6" i="2"/>
  <c r="S5"/>
  <c r="S23" s="1"/>
  <c r="R5"/>
  <c r="R23" s="1"/>
  <c r="Q5"/>
  <c r="Q23" s="1"/>
  <c r="P5"/>
  <c r="P23" s="1"/>
  <c r="O5"/>
  <c r="O23" s="1"/>
  <c r="N5"/>
  <c r="N23" s="1"/>
  <c r="M5"/>
  <c r="M23" s="1"/>
  <c r="L5"/>
  <c r="L23" s="1"/>
  <c r="K5"/>
  <c r="K23" s="1"/>
  <c r="J5"/>
  <c r="J23" s="1"/>
  <c r="I5"/>
  <c r="I23" s="1"/>
  <c r="H5"/>
  <c r="H23" s="1"/>
  <c r="G5"/>
  <c r="G23" s="1"/>
  <c r="F5"/>
  <c r="F23" s="1"/>
  <c r="E5"/>
  <c r="E23" s="1"/>
  <c r="D5"/>
  <c r="D23" s="1"/>
  <c r="C5"/>
  <c r="C23" s="1"/>
  <c r="B5"/>
  <c r="B23" s="1"/>
  <c r="C32" i="1"/>
  <c r="D32"/>
  <c r="E32"/>
  <c r="F32"/>
  <c r="G32"/>
  <c r="B56" i="3"/>
  <c r="B57"/>
  <c r="B58"/>
  <c r="B55"/>
  <c r="B8" l="1"/>
  <c r="B59"/>
  <c r="C55" s="1"/>
  <c r="J32" i="1"/>
  <c r="I32"/>
  <c r="H32"/>
  <c r="L32"/>
  <c r="B32"/>
  <c r="C26"/>
  <c r="C34" s="1"/>
  <c r="C37" s="1"/>
  <c r="D26"/>
  <c r="E26"/>
  <c r="E34" s="1"/>
  <c r="E37" s="1"/>
  <c r="F26"/>
  <c r="F34" s="1"/>
  <c r="F37" s="1"/>
  <c r="G26"/>
  <c r="G34" s="1"/>
  <c r="G37" s="1"/>
  <c r="H26"/>
  <c r="I26"/>
  <c r="J26"/>
  <c r="B26"/>
  <c r="B47" i="3" l="1"/>
  <c r="J34" i="1"/>
  <c r="J37" s="1"/>
  <c r="C56" i="3"/>
  <c r="H34" i="1"/>
  <c r="H37" s="1"/>
  <c r="Q8" i="2"/>
  <c r="Q9" s="1"/>
  <c r="B29" i="3"/>
  <c r="M8" i="2"/>
  <c r="M9" s="1"/>
  <c r="B25" i="3"/>
  <c r="E8" i="2"/>
  <c r="E9" s="1"/>
  <c r="B17" i="3"/>
  <c r="R8" i="2"/>
  <c r="R9" s="1"/>
  <c r="B30" i="3"/>
  <c r="N8" i="2"/>
  <c r="N9" s="1"/>
  <c r="B26" i="3"/>
  <c r="J8" i="2"/>
  <c r="J9" s="1"/>
  <c r="B22" i="3"/>
  <c r="F8" i="2"/>
  <c r="F9" s="1"/>
  <c r="B18" i="3"/>
  <c r="S8" i="2"/>
  <c r="S9" s="1"/>
  <c r="B31" i="3"/>
  <c r="O8" i="2"/>
  <c r="O9" s="1"/>
  <c r="B27" i="3"/>
  <c r="K8" i="2"/>
  <c r="K9" s="1"/>
  <c r="B23" i="3"/>
  <c r="G8" i="2"/>
  <c r="G9" s="1"/>
  <c r="B19" i="3"/>
  <c r="C8" i="2"/>
  <c r="C9" s="1"/>
  <c r="B15" i="3"/>
  <c r="B8" i="2"/>
  <c r="B9" s="1"/>
  <c r="B14" i="3"/>
  <c r="P8" i="2"/>
  <c r="P9" s="1"/>
  <c r="B28" i="3"/>
  <c r="L8" i="2"/>
  <c r="L9" s="1"/>
  <c r="B24" i="3"/>
  <c r="H8" i="2"/>
  <c r="H9" s="1"/>
  <c r="B20" i="3"/>
  <c r="D8" i="2"/>
  <c r="D9" s="1"/>
  <c r="B16" i="3"/>
  <c r="I8" i="2"/>
  <c r="I9" s="1"/>
  <c r="B21" i="3"/>
  <c r="C58"/>
  <c r="C57"/>
  <c r="B34" i="1"/>
  <c r="B37" s="1"/>
  <c r="D34"/>
  <c r="D37" s="1"/>
  <c r="I34"/>
  <c r="I37" s="1"/>
  <c r="L26"/>
  <c r="L34" s="1"/>
  <c r="B41" s="1"/>
  <c r="C59" i="3" l="1"/>
  <c r="N10" i="1"/>
  <c r="N12"/>
  <c r="N20"/>
  <c r="N11"/>
  <c r="N19"/>
  <c r="N16"/>
  <c r="N24"/>
  <c r="B42"/>
  <c r="N15"/>
  <c r="N23"/>
  <c r="N17"/>
  <c r="N22"/>
  <c r="N21"/>
  <c r="N25"/>
  <c r="N9"/>
  <c r="N14"/>
  <c r="N13"/>
  <c r="N18"/>
  <c r="N8"/>
  <c r="B9" i="3"/>
  <c r="C47"/>
  <c r="B32"/>
  <c r="C28" s="1"/>
  <c r="T8" i="2"/>
  <c r="K10"/>
  <c r="K11" s="1"/>
  <c r="J10"/>
  <c r="J11" s="1"/>
  <c r="C10"/>
  <c r="S10"/>
  <c r="F10"/>
  <c r="P10"/>
  <c r="B10"/>
  <c r="B11" s="1"/>
  <c r="G10"/>
  <c r="R10"/>
  <c r="D10"/>
  <c r="N10"/>
  <c r="E10"/>
  <c r="H10"/>
  <c r="I10"/>
  <c r="O10"/>
  <c r="M10"/>
  <c r="L10"/>
  <c r="Q10"/>
  <c r="L37" i="1"/>
  <c r="B10" i="3" s="1"/>
  <c r="C29" l="1"/>
  <c r="C24"/>
  <c r="C17"/>
  <c r="C25"/>
  <c r="C14"/>
  <c r="C30"/>
  <c r="C21"/>
  <c r="C23"/>
  <c r="C19"/>
  <c r="C18"/>
  <c r="C22"/>
  <c r="C15"/>
  <c r="C27"/>
  <c r="C16"/>
  <c r="C26"/>
  <c r="C31"/>
  <c r="C20"/>
  <c r="I11" i="2"/>
  <c r="R11"/>
  <c r="H11"/>
  <c r="D11"/>
  <c r="G11"/>
  <c r="S11"/>
  <c r="O11"/>
  <c r="F11"/>
  <c r="C11"/>
  <c r="L11"/>
  <c r="E11"/>
  <c r="Q11"/>
  <c r="M11"/>
  <c r="N11"/>
  <c r="P11"/>
  <c r="C32" i="3" l="1"/>
  <c r="J12" i="2"/>
  <c r="J13" s="1"/>
  <c r="Q12"/>
  <c r="Q13" s="1"/>
  <c r="K12"/>
  <c r="K13" s="1"/>
  <c r="M12"/>
  <c r="I12"/>
  <c r="N12"/>
  <c r="S12"/>
  <c r="G12"/>
  <c r="D12"/>
  <c r="H12"/>
  <c r="E12"/>
  <c r="C12"/>
  <c r="O12"/>
  <c r="P12"/>
  <c r="B12"/>
  <c r="L12"/>
  <c r="F12"/>
  <c r="R12"/>
  <c r="R13" l="1"/>
  <c r="P13"/>
  <c r="H13"/>
  <c r="B13"/>
  <c r="E13"/>
  <c r="S13"/>
  <c r="L13"/>
  <c r="C13"/>
  <c r="G13"/>
  <c r="N13"/>
  <c r="F13"/>
  <c r="O13"/>
  <c r="D13"/>
  <c r="I13"/>
  <c r="M13"/>
  <c r="M14" l="1"/>
  <c r="M15" s="1"/>
  <c r="Q14"/>
  <c r="C14"/>
  <c r="S14"/>
  <c r="O14"/>
  <c r="F14"/>
  <c r="H14"/>
  <c r="P14"/>
  <c r="I14"/>
  <c r="N14"/>
  <c r="L14"/>
  <c r="B14"/>
  <c r="R14"/>
  <c r="K14"/>
  <c r="G14"/>
  <c r="D14"/>
  <c r="E14"/>
  <c r="J14"/>
  <c r="L15" l="1"/>
  <c r="P15"/>
  <c r="B15"/>
  <c r="J15"/>
  <c r="K15"/>
  <c r="N15"/>
  <c r="H15"/>
  <c r="S15"/>
  <c r="G15"/>
  <c r="D15"/>
  <c r="O15"/>
  <c r="Q15"/>
  <c r="E15"/>
  <c r="R15"/>
  <c r="I15"/>
  <c r="F15"/>
  <c r="C15"/>
  <c r="F16" l="1"/>
  <c r="G16"/>
  <c r="H16"/>
  <c r="J16"/>
  <c r="I16"/>
  <c r="K16"/>
  <c r="B16"/>
  <c r="C16"/>
  <c r="F17"/>
  <c r="O16"/>
  <c r="S16"/>
  <c r="M16"/>
  <c r="R16"/>
  <c r="E16"/>
  <c r="D16"/>
  <c r="N16"/>
  <c r="L16"/>
  <c r="P16"/>
  <c r="Q16"/>
  <c r="R17" l="1"/>
  <c r="K17"/>
  <c r="G17"/>
  <c r="P17"/>
  <c r="E17"/>
  <c r="B17"/>
  <c r="H17"/>
  <c r="Q17"/>
  <c r="D17"/>
  <c r="M17"/>
  <c r="C17"/>
  <c r="J17"/>
  <c r="N17"/>
  <c r="I17"/>
  <c r="L17"/>
  <c r="O17"/>
  <c r="S17"/>
  <c r="L18" l="1"/>
  <c r="L19" s="1"/>
  <c r="N18"/>
  <c r="Q18"/>
  <c r="E18"/>
  <c r="O18"/>
  <c r="C18"/>
  <c r="M18"/>
  <c r="D18"/>
  <c r="B18"/>
  <c r="R18"/>
  <c r="J18"/>
  <c r="F18"/>
  <c r="S18"/>
  <c r="I18"/>
  <c r="H18"/>
  <c r="P18"/>
  <c r="G18"/>
  <c r="K18"/>
  <c r="G19" l="1"/>
  <c r="S19"/>
  <c r="B19"/>
  <c r="N19"/>
  <c r="K19"/>
  <c r="I19"/>
  <c r="R19"/>
  <c r="C19"/>
  <c r="Q19"/>
  <c r="H19"/>
  <c r="J19"/>
  <c r="M19"/>
  <c r="E19"/>
  <c r="P19"/>
  <c r="F19"/>
  <c r="D19"/>
  <c r="O19"/>
  <c r="P20" l="1"/>
  <c r="P21" s="1"/>
  <c r="H20"/>
  <c r="H21" s="1"/>
  <c r="B20"/>
  <c r="B21" s="1"/>
  <c r="L20"/>
  <c r="L21" s="1"/>
  <c r="F20"/>
  <c r="F21" s="1"/>
  <c r="E20"/>
  <c r="E21" s="1"/>
  <c r="Q20"/>
  <c r="Q21" s="1"/>
  <c r="G20"/>
  <c r="G21" s="1"/>
  <c r="O20"/>
  <c r="O21" s="1"/>
  <c r="J20"/>
  <c r="J21" s="1"/>
  <c r="R20"/>
  <c r="R21" s="1"/>
  <c r="K20"/>
  <c r="K21" s="1"/>
  <c r="D20"/>
  <c r="D21" s="1"/>
  <c r="M20"/>
  <c r="M21" s="1"/>
  <c r="C20"/>
  <c r="C21" s="1"/>
  <c r="N20"/>
  <c r="N21" s="1"/>
  <c r="S20"/>
  <c r="S21" s="1"/>
  <c r="I20"/>
  <c r="I21" s="1"/>
  <c r="S22" l="1"/>
  <c r="S24" s="1"/>
  <c r="H22"/>
  <c r="H24" s="1"/>
  <c r="O22"/>
  <c r="O24" s="1"/>
  <c r="F22"/>
  <c r="F24" s="1"/>
  <c r="P22"/>
  <c r="P24" s="1"/>
  <c r="I22"/>
  <c r="I24" s="1"/>
  <c r="M22"/>
  <c r="M24" s="1"/>
  <c r="J22"/>
  <c r="J24" s="1"/>
  <c r="E22"/>
  <c r="E24" s="1"/>
  <c r="C22"/>
  <c r="C24" s="1"/>
  <c r="R22"/>
  <c r="R24" s="1"/>
  <c r="Q22"/>
  <c r="Q24" s="1"/>
  <c r="B22"/>
  <c r="B24" s="1"/>
  <c r="D22"/>
  <c r="D24" s="1"/>
  <c r="N22"/>
  <c r="N24" s="1"/>
  <c r="K22"/>
  <c r="K24" s="1"/>
  <c r="G22"/>
  <c r="G24" s="1"/>
  <c r="L22"/>
  <c r="L24" s="1"/>
  <c r="T24" l="1"/>
</calcChain>
</file>

<file path=xl/sharedStrings.xml><?xml version="1.0" encoding="utf-8"?>
<sst xmlns="http://schemas.openxmlformats.org/spreadsheetml/2006/main" count="210" uniqueCount="171">
  <si>
    <t>Party 1</t>
  </si>
  <si>
    <t>Party 2</t>
  </si>
  <si>
    <t>Party 3</t>
  </si>
  <si>
    <t>Party 4</t>
  </si>
  <si>
    <t>Party 5</t>
  </si>
  <si>
    <t>Party 6</t>
  </si>
  <si>
    <t>Party 7</t>
  </si>
  <si>
    <t>Party 8</t>
  </si>
  <si>
    <t>Party 9</t>
  </si>
  <si>
    <t>Party 10</t>
  </si>
  <si>
    <t>Party 11</t>
  </si>
  <si>
    <t>Party 12</t>
  </si>
  <si>
    <t>Party 13</t>
  </si>
  <si>
    <t>Party 14</t>
  </si>
  <si>
    <t>Total</t>
  </si>
  <si>
    <t>Lack of official mark or unique identifying mark</t>
  </si>
  <si>
    <t>Voting for more than one registered party / candidate</t>
  </si>
  <si>
    <t>Writing or mark by which the voter could be identified</t>
  </si>
  <si>
    <t>Unmarked or void for uncertainty</t>
  </si>
  <si>
    <t>Total Rejected Papers</t>
  </si>
  <si>
    <t>Total Votes cast (Including rejected papers)</t>
  </si>
  <si>
    <t>Electorate</t>
  </si>
  <si>
    <t xml:space="preserve"> </t>
  </si>
  <si>
    <t>Turnout (%)</t>
  </si>
  <si>
    <t>Total Valid Votes</t>
  </si>
  <si>
    <t>Constituency Seats Won</t>
  </si>
  <si>
    <t>Votes gained in Region</t>
  </si>
  <si>
    <t>Result</t>
  </si>
  <si>
    <r>
      <rPr>
        <b/>
        <sz val="11"/>
        <color theme="1"/>
        <rFont val="Calibri"/>
        <family val="2"/>
        <scheme val="minor"/>
      </rPr>
      <t>First</t>
    </r>
    <r>
      <rPr>
        <sz val="11"/>
        <color theme="1"/>
        <rFont val="Calibri"/>
        <family val="2"/>
        <scheme val="minor"/>
      </rPr>
      <t xml:space="preserve"> Calculation</t>
    </r>
  </si>
  <si>
    <r>
      <rPr>
        <b/>
        <sz val="11"/>
        <color theme="1"/>
        <rFont val="Calibri"/>
        <family val="2"/>
        <scheme val="minor"/>
      </rPr>
      <t>Second</t>
    </r>
    <r>
      <rPr>
        <sz val="11"/>
        <color theme="1"/>
        <rFont val="Calibri"/>
        <family val="2"/>
        <scheme val="minor"/>
      </rPr>
      <t xml:space="preserve"> Calculation</t>
    </r>
  </si>
  <si>
    <r>
      <rPr>
        <b/>
        <sz val="11"/>
        <color theme="1"/>
        <rFont val="Calibri"/>
        <family val="2"/>
        <scheme val="minor"/>
      </rPr>
      <t>Third</t>
    </r>
    <r>
      <rPr>
        <sz val="11"/>
        <color theme="1"/>
        <rFont val="Calibri"/>
        <family val="2"/>
        <scheme val="minor"/>
      </rPr>
      <t xml:space="preserve"> Calculation</t>
    </r>
  </si>
  <si>
    <r>
      <rPr>
        <b/>
        <sz val="11"/>
        <color theme="1"/>
        <rFont val="Calibri"/>
        <family val="2"/>
        <scheme val="minor"/>
      </rPr>
      <t>Fourth</t>
    </r>
    <r>
      <rPr>
        <sz val="11"/>
        <color theme="1"/>
        <rFont val="Calibri"/>
        <family val="2"/>
        <scheme val="minor"/>
      </rPr>
      <t xml:space="preserve"> Calculation</t>
    </r>
  </si>
  <si>
    <r>
      <rPr>
        <b/>
        <sz val="11"/>
        <color theme="1"/>
        <rFont val="Calibri"/>
        <family val="2"/>
        <scheme val="minor"/>
      </rPr>
      <t>Fifth</t>
    </r>
    <r>
      <rPr>
        <sz val="11"/>
        <color theme="1"/>
        <rFont val="Calibri"/>
        <family val="2"/>
        <scheme val="minor"/>
      </rPr>
      <t xml:space="preserve"> Calculation</t>
    </r>
  </si>
  <si>
    <r>
      <rPr>
        <b/>
        <sz val="11"/>
        <color theme="1"/>
        <rFont val="Calibri"/>
        <family val="2"/>
        <scheme val="minor"/>
      </rPr>
      <t>Sixth</t>
    </r>
    <r>
      <rPr>
        <sz val="11"/>
        <color theme="1"/>
        <rFont val="Calibri"/>
        <family val="2"/>
        <scheme val="minor"/>
      </rPr>
      <t xml:space="preserve"> Calculation</t>
    </r>
  </si>
  <si>
    <r>
      <rPr>
        <b/>
        <sz val="11"/>
        <color theme="1"/>
        <rFont val="Calibri"/>
        <family val="2"/>
        <scheme val="minor"/>
      </rPr>
      <t>Seventh</t>
    </r>
    <r>
      <rPr>
        <sz val="11"/>
        <color theme="1"/>
        <rFont val="Calibri"/>
        <family val="2"/>
        <scheme val="minor"/>
      </rPr>
      <t xml:space="preserve"> Calculation</t>
    </r>
  </si>
  <si>
    <t>Must equal 7</t>
  </si>
  <si>
    <t>Number of Regional List Seats won</t>
  </si>
  <si>
    <t>Insert candidate name</t>
  </si>
  <si>
    <t>Total Number of valid votes</t>
  </si>
  <si>
    <t>Total Number of Rejected Votes</t>
  </si>
  <si>
    <t>Figures may not equal 100 due to rounding</t>
  </si>
  <si>
    <t>Party/Independent Candidate</t>
  </si>
  <si>
    <t>Independent Candidate 1</t>
  </si>
  <si>
    <t>Independent Candidate 2</t>
  </si>
  <si>
    <t>Independent Candidate 3</t>
  </si>
  <si>
    <t>Independent Candidate 4</t>
  </si>
  <si>
    <t>Central Scotland</t>
  </si>
  <si>
    <t>Glasgow</t>
  </si>
  <si>
    <t>Highlands and Islands</t>
  </si>
  <si>
    <t>Lothian</t>
  </si>
  <si>
    <t>Mid Scotland and Fife</t>
  </si>
  <si>
    <t>North East Scotland</t>
  </si>
  <si>
    <t>South of Scotland</t>
  </si>
  <si>
    <t>West of Scotland</t>
  </si>
  <si>
    <t xml:space="preserve">Aberdeen Central </t>
  </si>
  <si>
    <t xml:space="preserve">Glasgow Cathcart </t>
  </si>
  <si>
    <t xml:space="preserve">Glasgow Kelvin </t>
  </si>
  <si>
    <t xml:space="preserve">Glasgow Shettleston </t>
  </si>
  <si>
    <t xml:space="preserve">Greenock and Inverclyde </t>
  </si>
  <si>
    <t xml:space="preserve">Kirkcaldy </t>
  </si>
  <si>
    <t xml:space="preserve">Linlithgow </t>
  </si>
  <si>
    <t xml:space="preserve">Moray </t>
  </si>
  <si>
    <t xml:space="preserve">Motherwell and Wishaw </t>
  </si>
  <si>
    <t xml:space="preserve">North East Fife </t>
  </si>
  <si>
    <t xml:space="preserve">Stirling </t>
  </si>
  <si>
    <t xml:space="preserve">Strathkelvin and Bearsden </t>
  </si>
  <si>
    <t>Constituency (Select from drop-down list)</t>
  </si>
  <si>
    <t>Council area</t>
  </si>
  <si>
    <t>Regional List Seat Calculator for Region (Select from drop-down list)</t>
  </si>
  <si>
    <t xml:space="preserve">Allocation of seats to Regional Members  </t>
  </si>
  <si>
    <t xml:space="preserve">Aberdeen South and North Kincardine  </t>
  </si>
  <si>
    <t xml:space="preserve">Aberdeenshire East  </t>
  </si>
  <si>
    <t xml:space="preserve">Aberdeenshire West  </t>
  </si>
  <si>
    <t xml:space="preserve">Airdrie and Shotts  </t>
  </si>
  <si>
    <t xml:space="preserve">Almond Valley  </t>
  </si>
  <si>
    <t xml:space="preserve">Angus North and Mearns  </t>
  </si>
  <si>
    <t xml:space="preserve">Angus South  </t>
  </si>
  <si>
    <t xml:space="preserve">Argyll and Bute  </t>
  </si>
  <si>
    <t xml:space="preserve">Ayr  </t>
  </si>
  <si>
    <t xml:space="preserve">Banffshire and Buchan Coast  </t>
  </si>
  <si>
    <t xml:space="preserve">Caithness, Sutherland and Ross  </t>
  </si>
  <si>
    <t xml:space="preserve">Carrick, Cumnock and Doon Valley  </t>
  </si>
  <si>
    <t xml:space="preserve">Clackmannanshire and Dunblane  </t>
  </si>
  <si>
    <t xml:space="preserve">Clydebank and Milngavie  </t>
  </si>
  <si>
    <t xml:space="preserve">Clydesdale  </t>
  </si>
  <si>
    <t xml:space="preserve">Cowdenbeath  </t>
  </si>
  <si>
    <t xml:space="preserve">Cumbernauld and Kilsyth  </t>
  </si>
  <si>
    <t xml:space="preserve">Cunninghame North  </t>
  </si>
  <si>
    <t xml:space="preserve">Cunninghame South  </t>
  </si>
  <si>
    <t xml:space="preserve">Dumbarton  </t>
  </si>
  <si>
    <t xml:space="preserve">Dumfriesshire  </t>
  </si>
  <si>
    <t xml:space="preserve">Glasgow Maryhill and Springburn </t>
  </si>
  <si>
    <t xml:space="preserve">Glasgow Pollok </t>
  </si>
  <si>
    <t xml:space="preserve">Glasgow Provan </t>
  </si>
  <si>
    <t xml:space="preserve">Glasgow Southside </t>
  </si>
  <si>
    <t xml:space="preserve">Hamilton, Larkhall and Stonehouse </t>
  </si>
  <si>
    <t xml:space="preserve">Inverness and Nairn </t>
  </si>
  <si>
    <t xml:space="preserve">Kilmarnock and Irvine Valley </t>
  </si>
  <si>
    <t xml:space="preserve">Mid Fife and Glenrothes </t>
  </si>
  <si>
    <t xml:space="preserve">Midlothian North and Musselburgh </t>
  </si>
  <si>
    <t xml:space="preserve">Midlothian South, Tweeddale and Lauderdale </t>
  </si>
  <si>
    <t xml:space="preserve">Paisley </t>
  </si>
  <si>
    <t xml:space="preserve">Perthshire South and Kinross-shire </t>
  </si>
  <si>
    <t xml:space="preserve">Renfrewshire North and West </t>
  </si>
  <si>
    <t xml:space="preserve">Renfrewshire South </t>
  </si>
  <si>
    <t xml:space="preserve">Rutherglen </t>
  </si>
  <si>
    <t xml:space="preserve">Skye, Lochaber and Badenoch </t>
  </si>
  <si>
    <t xml:space="preserve">Uddingston and Bellshill </t>
  </si>
  <si>
    <t>Enter Pass Code here</t>
  </si>
  <si>
    <t xml:space="preserve">Regional List Seat Calculator  </t>
  </si>
  <si>
    <t>Instructions for Completion:</t>
  </si>
  <si>
    <t>1.  In the "Results" worksheet select your region from the drop-down box in cell B3.</t>
  </si>
  <si>
    <t>4. Enter parties and candidates in rows 8 to 25, adding any over and above the 18 provided.</t>
  </si>
  <si>
    <t xml:space="preserve">PLEASE SEND THIS WORKBOOK WHEN COMPLETE  TO </t>
  </si>
  <si>
    <t>DECLARATION OF REGIONAL RESULT</t>
  </si>
  <si>
    <t xml:space="preserve">This is the result of the Scottish Parliamentary Election in the </t>
  </si>
  <si>
    <t>Region</t>
  </si>
  <si>
    <t xml:space="preserve">The electorate was </t>
  </si>
  <si>
    <t>The total number of votes cast was</t>
  </si>
  <si>
    <t>The turnout was</t>
  </si>
  <si>
    <t>the following candidates:</t>
  </si>
  <si>
    <t>The number of papers rejected was</t>
  </si>
  <si>
    <t>(Signed)</t>
  </si>
  <si>
    <t>Regional Returning Officer</t>
  </si>
  <si>
    <t>Rejected Papers:</t>
  </si>
  <si>
    <t>Insert party name/candidate</t>
  </si>
  <si>
    <t xml:space="preserve"> 6 May 2016</t>
  </si>
  <si>
    <t>Scottish Parliamentary Elections  - 5 May 2016</t>
  </si>
  <si>
    <t>SCOTTISH PARLIAMENTARY ELECTIONS  - 5 MAY 2016</t>
  </si>
  <si>
    <t>I declare that the Regional member Seats for the xxxxxxxxxxxxxxxxx Region have been duly allocated to</t>
  </si>
  <si>
    <t>Parties and Candidates standing in the xxxxxxxxxxxxxxxxx Region received the following votes:</t>
  </si>
  <si>
    <t>Deposit</t>
  </si>
  <si>
    <t>Total votes cast-minus votes rejected</t>
  </si>
  <si>
    <t>one-twentieth of the above</t>
  </si>
  <si>
    <t>Deposit is forfeited if party/candidate fails to poll one-twentieth of the total number of votes polled by all the parties/candidates</t>
  </si>
  <si>
    <t xml:space="preserve">Aberdeen Donside </t>
  </si>
  <si>
    <t xml:space="preserve">Coatbridge and Chryston </t>
  </si>
  <si>
    <t xml:space="preserve">Dundee City East  </t>
  </si>
  <si>
    <t xml:space="preserve">Dundee City West  </t>
  </si>
  <si>
    <t xml:space="preserve">Dunfermline  </t>
  </si>
  <si>
    <t xml:space="preserve">East Kilbride  </t>
  </si>
  <si>
    <t xml:space="preserve">East Lothian  </t>
  </si>
  <si>
    <t xml:space="preserve">Eastwood  </t>
  </si>
  <si>
    <t xml:space="preserve">Edinburgh Central  </t>
  </si>
  <si>
    <t xml:space="preserve">Edinburgh Eastern  </t>
  </si>
  <si>
    <t xml:space="preserve">Edinburgh Northern and Leith  </t>
  </si>
  <si>
    <t xml:space="preserve">Edinburgh Pentlands  </t>
  </si>
  <si>
    <t xml:space="preserve">Edinburgh Southern  </t>
  </si>
  <si>
    <t xml:space="preserve">Edinburgh Western  </t>
  </si>
  <si>
    <t xml:space="preserve">Na h-Eileanan an Iar  </t>
  </si>
  <si>
    <t xml:space="preserve">Ettrick, Roxburgh and Berwickshire  </t>
  </si>
  <si>
    <t xml:space="preserve">Falkirk East  </t>
  </si>
  <si>
    <t xml:space="preserve">Falkirk West  </t>
  </si>
  <si>
    <t xml:space="preserve">Galloway and West Dumfries  </t>
  </si>
  <si>
    <t xml:space="preserve">Glasgow Anniesland  </t>
  </si>
  <si>
    <t>Orkney</t>
  </si>
  <si>
    <t xml:space="preserve">Perthshire North  </t>
  </si>
  <si>
    <t>Shetland</t>
  </si>
  <si>
    <t>if you don't require to use all 10 constituency columns)</t>
  </si>
  <si>
    <t>7. Enter the number of constituency seats won in row 6 of "Seat Allocation" worksheet.</t>
  </si>
  <si>
    <t>8. Enter the names of the successful candidates in the "Declaration" worksheet.</t>
  </si>
  <si>
    <t>Check column N for forfeited deposits</t>
  </si>
  <si>
    <t>Blank</t>
  </si>
  <si>
    <t>2. In the same worksheet select the relevant constituencies for your region in row 6 (select "Blank" at the foot of the drop-down list</t>
  </si>
  <si>
    <t>5. Enter the final electorate figures for each constituency in row 36.</t>
  </si>
  <si>
    <t>6. Enter the results for each constituency.</t>
  </si>
  <si>
    <t>3. Enter the previously issued pass code in cell J2. Please contact (Insert Name) or call (Insert Number) if you require a reminder.</t>
  </si>
  <si>
    <t>DUMMY CODE</t>
  </si>
  <si>
    <t>Phone: Insert Number</t>
  </si>
  <si>
    <t>Insert email address</t>
  </si>
  <si>
    <t>Complete Form S in terms of Schedule 2 Rule 66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</si>
</sst>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20"/>
      <name val="Calibri"/>
      <family val="2"/>
      <scheme val="minor"/>
    </font>
    <font>
      <sz val="12"/>
      <name val="Calibri"/>
      <family val="2"/>
      <scheme val="minor"/>
    </font>
    <font>
      <sz val="20"/>
      <name val="Calibri"/>
      <family val="2"/>
      <scheme val="minor"/>
    </font>
    <font>
      <b/>
      <sz val="12"/>
      <color indexed="55"/>
      <name val="Calibri"/>
      <family val="2"/>
      <scheme val="minor"/>
    </font>
    <font>
      <sz val="12"/>
      <color indexed="55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EC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wrapText="1"/>
    </xf>
    <xf numFmtId="0" fontId="4" fillId="0" borderId="0" xfId="0" applyFont="1"/>
    <xf numFmtId="0" fontId="1" fillId="0" borderId="0" xfId="0" applyFont="1" applyAlignment="1">
      <alignment horizontal="center"/>
    </xf>
    <xf numFmtId="3" fontId="1" fillId="0" borderId="7" xfId="0" applyNumberFormat="1" applyFont="1" applyBorder="1"/>
    <xf numFmtId="3" fontId="1" fillId="0" borderId="8" xfId="0" applyNumberFormat="1" applyFont="1" applyBorder="1"/>
    <xf numFmtId="3" fontId="1" fillId="0" borderId="9" xfId="0" applyNumberFormat="1" applyFont="1" applyFill="1" applyBorder="1"/>
    <xf numFmtId="3" fontId="0" fillId="0" borderId="0" xfId="0" applyNumberFormat="1"/>
    <xf numFmtId="3" fontId="1" fillId="0" borderId="0" xfId="0" applyNumberFormat="1" applyFont="1"/>
    <xf numFmtId="3" fontId="1" fillId="0" borderId="6" xfId="0" applyNumberFormat="1" applyFont="1" applyBorder="1"/>
    <xf numFmtId="3" fontId="1" fillId="0" borderId="1" xfId="0" applyNumberFormat="1" applyFont="1" applyFill="1" applyBorder="1"/>
    <xf numFmtId="3" fontId="1" fillId="0" borderId="10" xfId="0" applyNumberFormat="1" applyFont="1" applyFill="1" applyBorder="1"/>
    <xf numFmtId="164" fontId="1" fillId="0" borderId="1" xfId="0" applyNumberFormat="1" applyFont="1" applyFill="1" applyBorder="1"/>
    <xf numFmtId="0" fontId="5" fillId="0" borderId="0" xfId="0" applyFont="1"/>
    <xf numFmtId="1" fontId="6" fillId="0" borderId="0" xfId="0" applyNumberFormat="1" applyFont="1" applyBorder="1" applyAlignment="1" applyProtection="1">
      <alignment horizontal="center" vertical="center"/>
    </xf>
    <xf numFmtId="1" fontId="1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/>
    <xf numFmtId="10" fontId="8" fillId="0" borderId="0" xfId="0" applyNumberFormat="1" applyFont="1"/>
    <xf numFmtId="0" fontId="9" fillId="0" borderId="0" xfId="0" applyFont="1"/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3" borderId="0" xfId="0" applyFont="1" applyFill="1" applyAlignment="1">
      <alignment horizontal="right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3" fontId="0" fillId="0" borderId="7" xfId="0" applyNumberFormat="1" applyFill="1" applyBorder="1"/>
    <xf numFmtId="3" fontId="0" fillId="0" borderId="0" xfId="0" applyNumberFormat="1" applyFill="1"/>
    <xf numFmtId="0" fontId="0" fillId="0" borderId="6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4" borderId="7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6" xfId="0" applyFill="1" applyBorder="1" applyAlignment="1">
      <alignment horizontal="center" wrapText="1"/>
    </xf>
    <xf numFmtId="0" fontId="1" fillId="4" borderId="6" xfId="0" applyFont="1" applyFill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4" fillId="0" borderId="0" xfId="1" applyAlignment="1" applyProtection="1"/>
    <xf numFmtId="0" fontId="4" fillId="0" borderId="0" xfId="0" applyFont="1" applyFill="1"/>
    <xf numFmtId="3" fontId="8" fillId="0" borderId="0" xfId="0" applyNumberFormat="1" applyFont="1" applyFill="1" applyAlignment="1">
      <alignment horizontal="right"/>
    </xf>
    <xf numFmtId="0" fontId="9" fillId="0" borderId="0" xfId="0" applyFont="1" applyFill="1" applyAlignment="1">
      <alignment horizontal="right"/>
    </xf>
    <xf numFmtId="0" fontId="8" fillId="0" borderId="0" xfId="0" applyFont="1" applyFill="1"/>
    <xf numFmtId="0" fontId="8" fillId="0" borderId="0" xfId="0" applyFont="1" applyFill="1" applyAlignment="1">
      <alignment horizontal="right"/>
    </xf>
    <xf numFmtId="0" fontId="9" fillId="0" borderId="0" xfId="0" applyFont="1" applyFill="1"/>
    <xf numFmtId="165" fontId="8" fillId="0" borderId="0" xfId="0" applyNumberFormat="1" applyFont="1" applyFill="1" applyAlignment="1">
      <alignment horizontal="right"/>
    </xf>
    <xf numFmtId="0" fontId="10" fillId="0" borderId="0" xfId="0" applyFont="1" applyFill="1"/>
    <xf numFmtId="0" fontId="11" fillId="0" borderId="0" xfId="0" applyFont="1" applyFill="1"/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wrapText="1"/>
    </xf>
    <xf numFmtId="164" fontId="8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center" wrapText="1"/>
    </xf>
    <xf numFmtId="3" fontId="4" fillId="0" borderId="11" xfId="0" applyNumberFormat="1" applyFont="1" applyFill="1" applyBorder="1"/>
    <xf numFmtId="164" fontId="4" fillId="0" borderId="11" xfId="0" applyNumberFormat="1" applyFont="1" applyFill="1" applyBorder="1"/>
    <xf numFmtId="3" fontId="8" fillId="0" borderId="0" xfId="0" applyNumberFormat="1" applyFont="1" applyFill="1"/>
    <xf numFmtId="164" fontId="4" fillId="0" borderId="11" xfId="0" applyNumberFormat="1" applyFont="1" applyFill="1" applyBorder="1" applyAlignment="1">
      <alignment horizontal="right"/>
    </xf>
    <xf numFmtId="0" fontId="7" fillId="0" borderId="0" xfId="0" applyFont="1" applyFill="1" applyAlignment="1">
      <alignment horizontal="center"/>
    </xf>
    <xf numFmtId="3" fontId="8" fillId="0" borderId="0" xfId="0" applyNumberFormat="1" applyFont="1"/>
    <xf numFmtId="3" fontId="8" fillId="0" borderId="16" xfId="0" applyNumberFormat="1" applyFont="1" applyBorder="1"/>
    <xf numFmtId="0" fontId="8" fillId="0" borderId="16" xfId="0" applyFont="1" applyBorder="1" applyAlignment="1">
      <alignment horizontal="right"/>
    </xf>
    <xf numFmtId="0" fontId="0" fillId="0" borderId="0" xfId="0" applyFill="1" applyAlignment="1">
      <alignment horizontal="right"/>
    </xf>
    <xf numFmtId="165" fontId="8" fillId="0" borderId="0" xfId="0" applyNumberFormat="1" applyFont="1" applyAlignment="1">
      <alignment horizontal="right"/>
    </xf>
    <xf numFmtId="0" fontId="16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3" fontId="0" fillId="2" borderId="7" xfId="0" applyNumberFormat="1" applyFill="1" applyBorder="1"/>
    <xf numFmtId="3" fontId="0" fillId="5" borderId="7" xfId="0" applyNumberFormat="1" applyFill="1" applyBorder="1"/>
    <xf numFmtId="0" fontId="0" fillId="2" borderId="6" xfId="0" applyFill="1" applyBorder="1"/>
    <xf numFmtId="0" fontId="0" fillId="5" borderId="6" xfId="0" applyFill="1" applyBorder="1" applyProtection="1">
      <protection locked="0"/>
    </xf>
    <xf numFmtId="0" fontId="0" fillId="2" borderId="7" xfId="0" applyFill="1" applyBorder="1"/>
    <xf numFmtId="0" fontId="0" fillId="5" borderId="7" xfId="0" applyFill="1" applyBorder="1" applyProtection="1">
      <protection locked="0"/>
    </xf>
    <xf numFmtId="0" fontId="0" fillId="2" borderId="8" xfId="0" applyFill="1" applyBorder="1"/>
    <xf numFmtId="0" fontId="0" fillId="5" borderId="8" xfId="0" applyFill="1" applyBorder="1" applyProtection="1">
      <protection locked="0"/>
    </xf>
    <xf numFmtId="3" fontId="1" fillId="2" borderId="1" xfId="0" applyNumberFormat="1" applyFont="1" applyFill="1" applyBorder="1"/>
    <xf numFmtId="3" fontId="1" fillId="5" borderId="1" xfId="0" applyNumberFormat="1" applyFont="1" applyFill="1" applyBorder="1"/>
    <xf numFmtId="3" fontId="0" fillId="6" borderId="7" xfId="0" applyNumberFormat="1" applyFill="1" applyBorder="1"/>
    <xf numFmtId="3" fontId="0" fillId="6" borderId="6" xfId="0" applyNumberFormat="1" applyFill="1" applyBorder="1"/>
    <xf numFmtId="3" fontId="0" fillId="6" borderId="8" xfId="0" applyNumberFormat="1" applyFill="1" applyBorder="1"/>
    <xf numFmtId="3" fontId="0" fillId="6" borderId="1" xfId="0" applyNumberFormat="1" applyFill="1" applyBorder="1"/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0" fontId="15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17" fontId="15" fillId="0" borderId="0" xfId="0" quotePrefix="1" applyNumberFormat="1" applyFont="1" applyFill="1" applyAlignment="1">
      <alignment horizontal="right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</cellXfs>
  <cellStyles count="2">
    <cellStyle name="Hyperlink" xfId="1" builtinId="8"/>
    <cellStyle name="Normal" xfId="0" builtinId="0"/>
  </cellStyles>
  <dxfs count="6">
    <dxf>
      <fill>
        <patternFill>
          <bgColor rgb="FF92D05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indexed="5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CCECFF"/>
      <color rgb="FFFFFFFF"/>
      <color rgb="FFFFFFCC"/>
      <color rgb="FFCC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22"/>
  <sheetViews>
    <sheetView workbookViewId="0">
      <selection activeCell="I11" sqref="I11"/>
    </sheetView>
  </sheetViews>
  <sheetFormatPr defaultRowHeight="18.75"/>
  <cols>
    <col min="1" max="16384" width="9.140625" style="43"/>
  </cols>
  <sheetData>
    <row r="1" spans="1:1">
      <c r="A1" s="42" t="s">
        <v>127</v>
      </c>
    </row>
    <row r="3" spans="1:1">
      <c r="A3" s="42" t="s">
        <v>109</v>
      </c>
    </row>
    <row r="5" spans="1:1">
      <c r="A5" s="42" t="s">
        <v>110</v>
      </c>
    </row>
    <row r="7" spans="1:1">
      <c r="A7" s="43" t="s">
        <v>111</v>
      </c>
    </row>
    <row r="9" spans="1:1">
      <c r="A9" s="43" t="s">
        <v>163</v>
      </c>
    </row>
    <row r="10" spans="1:1">
      <c r="A10" s="43" t="s">
        <v>158</v>
      </c>
    </row>
    <row r="12" spans="1:1">
      <c r="A12" s="43" t="s">
        <v>166</v>
      </c>
    </row>
    <row r="14" spans="1:1">
      <c r="A14" s="43" t="s">
        <v>112</v>
      </c>
    </row>
    <row r="16" spans="1:1">
      <c r="A16" s="43" t="s">
        <v>164</v>
      </c>
    </row>
    <row r="18" spans="1:1">
      <c r="A18" s="43" t="s">
        <v>165</v>
      </c>
    </row>
    <row r="20" spans="1:1">
      <c r="A20" s="43" t="s">
        <v>159</v>
      </c>
    </row>
    <row r="22" spans="1:1">
      <c r="A22" s="43" t="s">
        <v>160</v>
      </c>
    </row>
  </sheetData>
  <pageMargins left="0.70866141732283472" right="0.70866141732283472" top="0.74803149606299213" bottom="0.74803149606299213" header="0.31496062992125984" footer="0.31496062992125984"/>
  <pageSetup scale="88" orientation="landscape" r:id="rId1"/>
  <headerFooter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81"/>
  <sheetViews>
    <sheetView tabSelected="1" topLeftCell="A31" workbookViewId="0">
      <selection activeCell="B49" sqref="B49"/>
    </sheetView>
  </sheetViews>
  <sheetFormatPr defaultRowHeight="15"/>
  <cols>
    <col min="1" max="1" width="60.85546875" customWidth="1"/>
    <col min="2" max="2" width="13.85546875" customWidth="1"/>
    <col min="3" max="3" width="19.7109375" customWidth="1"/>
    <col min="4" max="4" width="16" bestFit="1" customWidth="1"/>
    <col min="5" max="5" width="10.7109375" bestFit="1" customWidth="1"/>
    <col min="6" max="6" width="10" customWidth="1"/>
    <col min="7" max="7" width="10.85546875" customWidth="1"/>
    <col min="8" max="8" width="14.140625" bestFit="1" customWidth="1"/>
    <col min="9" max="9" width="10.28515625" bestFit="1" customWidth="1"/>
    <col min="10" max="11" width="13.28515625" customWidth="1"/>
    <col min="12" max="12" width="15" style="1" customWidth="1"/>
    <col min="13" max="13" width="0.140625" customWidth="1"/>
    <col min="14" max="14" width="16.140625" customWidth="1"/>
    <col min="15" max="15" width="42.7109375" hidden="1" customWidth="1"/>
    <col min="16" max="16" width="9.5703125" customWidth="1"/>
    <col min="17" max="17" width="30.7109375" customWidth="1"/>
    <col min="18" max="18" width="9.140625" customWidth="1"/>
  </cols>
  <sheetData>
    <row r="1" spans="1:16" ht="15.75" thickBot="1">
      <c r="A1" s="1" t="s">
        <v>127</v>
      </c>
      <c r="C1" t="s">
        <v>22</v>
      </c>
      <c r="D1" t="s">
        <v>22</v>
      </c>
    </row>
    <row r="2" spans="1:16" ht="15.75" thickBot="1">
      <c r="A2" s="1"/>
      <c r="D2" t="s">
        <v>22</v>
      </c>
      <c r="F2" t="s">
        <v>22</v>
      </c>
      <c r="H2" s="93" t="s">
        <v>108</v>
      </c>
      <c r="I2" s="94"/>
      <c r="J2" s="90" t="s">
        <v>167</v>
      </c>
      <c r="K2" s="92"/>
      <c r="L2" s="91"/>
    </row>
    <row r="3" spans="1:16" ht="15.75" thickBot="1">
      <c r="A3" s="1" t="s">
        <v>68</v>
      </c>
      <c r="B3" s="90" t="s">
        <v>49</v>
      </c>
      <c r="C3" s="91"/>
      <c r="G3" t="s">
        <v>22</v>
      </c>
    </row>
    <row r="5" spans="1:16">
      <c r="A5" s="9" t="s">
        <v>22</v>
      </c>
      <c r="B5" s="87" t="s">
        <v>67</v>
      </c>
      <c r="C5" s="88"/>
      <c r="D5" s="88"/>
      <c r="E5" s="88"/>
      <c r="F5" s="88"/>
      <c r="G5" s="89"/>
      <c r="H5" s="87" t="s">
        <v>67</v>
      </c>
      <c r="I5" s="89"/>
      <c r="J5" s="87" t="s">
        <v>67</v>
      </c>
      <c r="K5" s="89"/>
    </row>
    <row r="6" spans="1:16" ht="45">
      <c r="A6" s="2" t="s">
        <v>66</v>
      </c>
      <c r="B6" s="45" t="s">
        <v>143</v>
      </c>
      <c r="C6" s="45" t="s">
        <v>144</v>
      </c>
      <c r="D6" s="45" t="s">
        <v>145</v>
      </c>
      <c r="E6" s="45" t="s">
        <v>146</v>
      </c>
      <c r="F6" s="45" t="s">
        <v>147</v>
      </c>
      <c r="G6" s="45" t="s">
        <v>148</v>
      </c>
      <c r="H6" s="45" t="s">
        <v>74</v>
      </c>
      <c r="I6" s="45" t="s">
        <v>60</v>
      </c>
      <c r="J6" s="45" t="s">
        <v>99</v>
      </c>
      <c r="K6" s="45" t="s">
        <v>162</v>
      </c>
      <c r="L6" s="5" t="s">
        <v>14</v>
      </c>
      <c r="N6" s="45" t="s">
        <v>131</v>
      </c>
      <c r="O6" t="s">
        <v>22</v>
      </c>
      <c r="P6" t="s">
        <v>22</v>
      </c>
    </row>
    <row r="7" spans="1:16">
      <c r="A7" s="9" t="s">
        <v>41</v>
      </c>
      <c r="B7" s="37"/>
      <c r="C7" s="37"/>
      <c r="D7" s="37"/>
      <c r="E7" s="37"/>
      <c r="F7" s="37"/>
      <c r="G7" s="38"/>
      <c r="H7" s="39"/>
      <c r="I7" s="39"/>
      <c r="J7" s="40"/>
      <c r="K7" s="40"/>
      <c r="L7" s="41"/>
      <c r="N7" s="41"/>
    </row>
    <row r="8" spans="1:16">
      <c r="A8" s="4" t="s">
        <v>0</v>
      </c>
      <c r="B8" s="73"/>
      <c r="C8" s="73"/>
      <c r="D8" s="73"/>
      <c r="E8" s="73"/>
      <c r="F8" s="73"/>
      <c r="G8" s="73"/>
      <c r="H8" s="83"/>
      <c r="I8" s="83"/>
      <c r="J8" s="74"/>
      <c r="K8" s="32"/>
      <c r="L8" s="10">
        <f>SUM(B8:K8)</f>
        <v>0</v>
      </c>
      <c r="M8" t="s">
        <v>46</v>
      </c>
      <c r="N8" s="71" t="str">
        <f>IF(L8&lt;($B$41*0.05), "Forfeit", "OK")</f>
        <v>OK</v>
      </c>
      <c r="O8" t="s">
        <v>54</v>
      </c>
    </row>
    <row r="9" spans="1:16">
      <c r="A9" s="4" t="s">
        <v>1</v>
      </c>
      <c r="B9" s="73"/>
      <c r="C9" s="73"/>
      <c r="D9" s="73"/>
      <c r="E9" s="73"/>
      <c r="F9" s="73"/>
      <c r="G9" s="73"/>
      <c r="H9" s="83"/>
      <c r="I9" s="83"/>
      <c r="J9" s="74"/>
      <c r="K9" s="32"/>
      <c r="L9" s="10">
        <f t="shared" ref="L9:L25" si="0">SUM(B9:K9)</f>
        <v>0</v>
      </c>
      <c r="M9" t="s">
        <v>47</v>
      </c>
      <c r="N9" s="72" t="str">
        <f t="shared" ref="N9:N25" si="1">IF(L9&lt;($B$41*0.05), "Forfeit", "OK")</f>
        <v>OK</v>
      </c>
      <c r="O9" t="s">
        <v>135</v>
      </c>
    </row>
    <row r="10" spans="1:16">
      <c r="A10" s="4" t="s">
        <v>2</v>
      </c>
      <c r="B10" s="73"/>
      <c r="C10" s="73"/>
      <c r="D10" s="73"/>
      <c r="E10" s="73"/>
      <c r="F10" s="73"/>
      <c r="G10" s="73"/>
      <c r="H10" s="83"/>
      <c r="I10" s="83"/>
      <c r="J10" s="74"/>
      <c r="K10" s="32"/>
      <c r="L10" s="10">
        <f t="shared" si="0"/>
        <v>0</v>
      </c>
      <c r="M10" t="s">
        <v>48</v>
      </c>
      <c r="N10" s="72" t="str">
        <f t="shared" si="1"/>
        <v>OK</v>
      </c>
      <c r="O10" t="s">
        <v>70</v>
      </c>
    </row>
    <row r="11" spans="1:16">
      <c r="A11" s="4" t="s">
        <v>3</v>
      </c>
      <c r="B11" s="73"/>
      <c r="C11" s="73"/>
      <c r="D11" s="73"/>
      <c r="E11" s="73"/>
      <c r="F11" s="73"/>
      <c r="G11" s="73"/>
      <c r="H11" s="83"/>
      <c r="I11" s="83"/>
      <c r="J11" s="74"/>
      <c r="K11" s="32"/>
      <c r="L11" s="10">
        <f t="shared" si="0"/>
        <v>0</v>
      </c>
      <c r="M11" t="s">
        <v>49</v>
      </c>
      <c r="N11" s="72" t="str">
        <f t="shared" si="1"/>
        <v>OK</v>
      </c>
      <c r="O11" t="s">
        <v>71</v>
      </c>
    </row>
    <row r="12" spans="1:16">
      <c r="A12" s="4" t="s">
        <v>4</v>
      </c>
      <c r="B12" s="73"/>
      <c r="C12" s="73"/>
      <c r="D12" s="73"/>
      <c r="E12" s="73"/>
      <c r="F12" s="73"/>
      <c r="G12" s="73"/>
      <c r="H12" s="83"/>
      <c r="I12" s="83"/>
      <c r="J12" s="74"/>
      <c r="K12" s="32"/>
      <c r="L12" s="10">
        <f t="shared" si="0"/>
        <v>0</v>
      </c>
      <c r="M12" t="s">
        <v>50</v>
      </c>
      <c r="N12" s="72" t="str">
        <f t="shared" si="1"/>
        <v>OK</v>
      </c>
      <c r="O12" t="s">
        <v>72</v>
      </c>
    </row>
    <row r="13" spans="1:16">
      <c r="A13" s="44" t="s">
        <v>5</v>
      </c>
      <c r="B13" s="73"/>
      <c r="C13" s="73"/>
      <c r="D13" s="73"/>
      <c r="E13" s="73"/>
      <c r="F13" s="73"/>
      <c r="G13" s="73"/>
      <c r="H13" s="83"/>
      <c r="I13" s="83"/>
      <c r="J13" s="74"/>
      <c r="K13" s="32"/>
      <c r="L13" s="10">
        <f t="shared" si="0"/>
        <v>0</v>
      </c>
      <c r="M13" t="s">
        <v>51</v>
      </c>
      <c r="N13" s="72" t="str">
        <f t="shared" si="1"/>
        <v>OK</v>
      </c>
      <c r="O13" t="s">
        <v>73</v>
      </c>
    </row>
    <row r="14" spans="1:16">
      <c r="A14" s="4" t="s">
        <v>6</v>
      </c>
      <c r="B14" s="73"/>
      <c r="C14" s="73"/>
      <c r="D14" s="73"/>
      <c r="E14" s="73"/>
      <c r="F14" s="73"/>
      <c r="G14" s="73"/>
      <c r="H14" s="83"/>
      <c r="I14" s="83"/>
      <c r="J14" s="74"/>
      <c r="K14" s="32"/>
      <c r="L14" s="10">
        <f t="shared" si="0"/>
        <v>0</v>
      </c>
      <c r="M14" t="s">
        <v>52</v>
      </c>
      <c r="N14" s="72" t="str">
        <f t="shared" si="1"/>
        <v>OK</v>
      </c>
      <c r="O14" t="s">
        <v>74</v>
      </c>
    </row>
    <row r="15" spans="1:16">
      <c r="A15" s="4" t="s">
        <v>7</v>
      </c>
      <c r="B15" s="73"/>
      <c r="C15" s="73"/>
      <c r="D15" s="73"/>
      <c r="E15" s="73"/>
      <c r="F15" s="73"/>
      <c r="G15" s="73"/>
      <c r="H15" s="83"/>
      <c r="I15" s="83"/>
      <c r="J15" s="74"/>
      <c r="K15" s="32"/>
      <c r="L15" s="10">
        <f t="shared" si="0"/>
        <v>0</v>
      </c>
      <c r="M15" t="s">
        <v>53</v>
      </c>
      <c r="N15" s="72" t="str">
        <f t="shared" si="1"/>
        <v>OK</v>
      </c>
      <c r="O15" t="s">
        <v>75</v>
      </c>
    </row>
    <row r="16" spans="1:16">
      <c r="A16" s="4" t="s">
        <v>8</v>
      </c>
      <c r="B16" s="73"/>
      <c r="C16" s="73"/>
      <c r="D16" s="73"/>
      <c r="E16" s="73"/>
      <c r="F16" s="73"/>
      <c r="G16" s="73"/>
      <c r="H16" s="83"/>
      <c r="I16" s="83"/>
      <c r="J16" s="74"/>
      <c r="K16" s="32"/>
      <c r="L16" s="10">
        <f t="shared" si="0"/>
        <v>0</v>
      </c>
      <c r="N16" s="72" t="str">
        <f t="shared" si="1"/>
        <v>OK</v>
      </c>
      <c r="O16" t="s">
        <v>76</v>
      </c>
    </row>
    <row r="17" spans="1:15">
      <c r="A17" s="4" t="s">
        <v>9</v>
      </c>
      <c r="B17" s="73"/>
      <c r="C17" s="73"/>
      <c r="D17" s="73"/>
      <c r="E17" s="73"/>
      <c r="F17" s="73"/>
      <c r="G17" s="73"/>
      <c r="H17" s="83"/>
      <c r="I17" s="83"/>
      <c r="J17" s="74"/>
      <c r="K17" s="32"/>
      <c r="L17" s="10">
        <f t="shared" si="0"/>
        <v>0</v>
      </c>
      <c r="N17" s="72" t="str">
        <f t="shared" si="1"/>
        <v>OK</v>
      </c>
      <c r="O17" t="s">
        <v>77</v>
      </c>
    </row>
    <row r="18" spans="1:15">
      <c r="A18" s="4" t="s">
        <v>10</v>
      </c>
      <c r="B18" s="73"/>
      <c r="C18" s="73"/>
      <c r="D18" s="73"/>
      <c r="E18" s="73"/>
      <c r="F18" s="73"/>
      <c r="G18" s="73"/>
      <c r="H18" s="83"/>
      <c r="I18" s="83"/>
      <c r="J18" s="74"/>
      <c r="K18" s="32"/>
      <c r="L18" s="10">
        <f t="shared" si="0"/>
        <v>0</v>
      </c>
      <c r="N18" s="72" t="str">
        <f t="shared" si="1"/>
        <v>OK</v>
      </c>
      <c r="O18" t="s">
        <v>78</v>
      </c>
    </row>
    <row r="19" spans="1:15">
      <c r="A19" s="4" t="s">
        <v>11</v>
      </c>
      <c r="B19" s="73"/>
      <c r="C19" s="73"/>
      <c r="D19" s="73"/>
      <c r="E19" s="73"/>
      <c r="F19" s="73"/>
      <c r="G19" s="73"/>
      <c r="H19" s="83"/>
      <c r="I19" s="83"/>
      <c r="J19" s="74"/>
      <c r="K19" s="32"/>
      <c r="L19" s="10">
        <f t="shared" si="0"/>
        <v>0</v>
      </c>
      <c r="N19" s="72" t="str">
        <f t="shared" si="1"/>
        <v>OK</v>
      </c>
      <c r="O19" t="s">
        <v>79</v>
      </c>
    </row>
    <row r="20" spans="1:15">
      <c r="A20" s="4" t="s">
        <v>12</v>
      </c>
      <c r="B20" s="73"/>
      <c r="C20" s="73"/>
      <c r="D20" s="73"/>
      <c r="E20" s="73"/>
      <c r="F20" s="73"/>
      <c r="G20" s="73"/>
      <c r="H20" s="83"/>
      <c r="I20" s="83"/>
      <c r="J20" s="74"/>
      <c r="K20" s="32"/>
      <c r="L20" s="10">
        <f t="shared" si="0"/>
        <v>0</v>
      </c>
      <c r="N20" s="72" t="str">
        <f t="shared" si="1"/>
        <v>OK</v>
      </c>
      <c r="O20" t="s">
        <v>80</v>
      </c>
    </row>
    <row r="21" spans="1:15">
      <c r="A21" s="4" t="s">
        <v>13</v>
      </c>
      <c r="B21" s="73"/>
      <c r="C21" s="73"/>
      <c r="D21" s="73"/>
      <c r="E21" s="73"/>
      <c r="F21" s="73"/>
      <c r="G21" s="73"/>
      <c r="H21" s="83"/>
      <c r="I21" s="83"/>
      <c r="J21" s="74"/>
      <c r="K21" s="32"/>
      <c r="L21" s="10">
        <f t="shared" si="0"/>
        <v>0</v>
      </c>
      <c r="N21" s="72" t="str">
        <f t="shared" si="1"/>
        <v>OK</v>
      </c>
      <c r="O21" t="s">
        <v>81</v>
      </c>
    </row>
    <row r="22" spans="1:15">
      <c r="A22" s="31" t="s">
        <v>42</v>
      </c>
      <c r="B22" s="73"/>
      <c r="C22" s="73"/>
      <c r="D22" s="73"/>
      <c r="E22" s="73"/>
      <c r="F22" s="73"/>
      <c r="G22" s="73"/>
      <c r="H22" s="83"/>
      <c r="I22" s="83"/>
      <c r="J22" s="74"/>
      <c r="K22" s="32"/>
      <c r="L22" s="10">
        <f t="shared" si="0"/>
        <v>0</v>
      </c>
      <c r="N22" s="72" t="str">
        <f t="shared" si="1"/>
        <v>OK</v>
      </c>
      <c r="O22" t="s">
        <v>82</v>
      </c>
    </row>
    <row r="23" spans="1:15">
      <c r="A23" s="31" t="s">
        <v>43</v>
      </c>
      <c r="B23" s="73"/>
      <c r="C23" s="73"/>
      <c r="D23" s="73"/>
      <c r="E23" s="73"/>
      <c r="F23" s="73"/>
      <c r="G23" s="73"/>
      <c r="H23" s="83"/>
      <c r="I23" s="83"/>
      <c r="J23" s="74"/>
      <c r="K23" s="32"/>
      <c r="L23" s="10">
        <f t="shared" si="0"/>
        <v>0</v>
      </c>
      <c r="N23" s="72" t="str">
        <f t="shared" si="1"/>
        <v>OK</v>
      </c>
      <c r="O23" t="s">
        <v>83</v>
      </c>
    </row>
    <row r="24" spans="1:15">
      <c r="A24" s="31" t="s">
        <v>44</v>
      </c>
      <c r="B24" s="73"/>
      <c r="C24" s="73"/>
      <c r="D24" s="73"/>
      <c r="E24" s="73"/>
      <c r="F24" s="73"/>
      <c r="G24" s="73"/>
      <c r="H24" s="83"/>
      <c r="I24" s="83"/>
      <c r="J24" s="74"/>
      <c r="K24" s="32"/>
      <c r="L24" s="10">
        <f t="shared" si="0"/>
        <v>0</v>
      </c>
      <c r="N24" s="72" t="str">
        <f t="shared" si="1"/>
        <v>OK</v>
      </c>
      <c r="O24" t="s">
        <v>84</v>
      </c>
    </row>
    <row r="25" spans="1:15">
      <c r="A25" s="31" t="s">
        <v>45</v>
      </c>
      <c r="B25" s="73"/>
      <c r="C25" s="73"/>
      <c r="D25" s="73"/>
      <c r="E25" s="73"/>
      <c r="F25" s="73"/>
      <c r="G25" s="73"/>
      <c r="H25" s="83"/>
      <c r="I25" s="83"/>
      <c r="J25" s="74"/>
      <c r="K25" s="32"/>
      <c r="L25" s="10">
        <f t="shared" si="0"/>
        <v>0</v>
      </c>
      <c r="N25" s="72" t="str">
        <f t="shared" si="1"/>
        <v>OK</v>
      </c>
      <c r="O25" t="s">
        <v>136</v>
      </c>
    </row>
    <row r="26" spans="1:15" s="3" customFormat="1" ht="15.75" thickBot="1">
      <c r="A26" s="1" t="s">
        <v>24</v>
      </c>
      <c r="B26" s="12">
        <f>SUM(B8:B25)</f>
        <v>0</v>
      </c>
      <c r="C26" s="12">
        <f t="shared" ref="C26:L26" si="2">SUM(C8:C25)</f>
        <v>0</v>
      </c>
      <c r="D26" s="12">
        <f t="shared" si="2"/>
        <v>0</v>
      </c>
      <c r="E26" s="12">
        <f t="shared" si="2"/>
        <v>0</v>
      </c>
      <c r="F26" s="12">
        <f t="shared" si="2"/>
        <v>0</v>
      </c>
      <c r="G26" s="12">
        <f t="shared" si="2"/>
        <v>0</v>
      </c>
      <c r="H26" s="12">
        <f t="shared" si="2"/>
        <v>0</v>
      </c>
      <c r="I26" s="12">
        <f t="shared" si="2"/>
        <v>0</v>
      </c>
      <c r="J26" s="12">
        <f t="shared" si="2"/>
        <v>0</v>
      </c>
      <c r="K26" s="12">
        <f t="shared" si="2"/>
        <v>0</v>
      </c>
      <c r="L26" s="12">
        <f t="shared" si="2"/>
        <v>0</v>
      </c>
      <c r="O26" t="s">
        <v>85</v>
      </c>
    </row>
    <row r="27" spans="1:15"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14"/>
      <c r="M27" t="s">
        <v>22</v>
      </c>
      <c r="O27" t="s">
        <v>86</v>
      </c>
    </row>
    <row r="28" spans="1:15">
      <c r="A28" s="19" t="s">
        <v>15</v>
      </c>
      <c r="B28" s="75"/>
      <c r="C28" s="75"/>
      <c r="D28" s="75"/>
      <c r="E28" s="75"/>
      <c r="F28" s="75"/>
      <c r="G28" s="75"/>
      <c r="H28" s="84"/>
      <c r="I28" s="84"/>
      <c r="J28" s="76"/>
      <c r="K28" s="34"/>
      <c r="L28" s="15">
        <f>SUM(B28:K28)</f>
        <v>0</v>
      </c>
      <c r="O28" t="s">
        <v>87</v>
      </c>
    </row>
    <row r="29" spans="1:15">
      <c r="A29" s="19" t="s">
        <v>16</v>
      </c>
      <c r="B29" s="77"/>
      <c r="C29" s="77"/>
      <c r="D29" s="77"/>
      <c r="E29" s="77"/>
      <c r="F29" s="77"/>
      <c r="G29" s="77"/>
      <c r="H29" s="83"/>
      <c r="I29" s="83"/>
      <c r="J29" s="78"/>
      <c r="K29" s="35"/>
      <c r="L29" s="10">
        <f t="shared" ref="L29:L31" si="3">SUM(B29:K29)</f>
        <v>0</v>
      </c>
      <c r="O29" t="s">
        <v>88</v>
      </c>
    </row>
    <row r="30" spans="1:15">
      <c r="A30" s="19" t="s">
        <v>17</v>
      </c>
      <c r="B30" s="77"/>
      <c r="C30" s="77"/>
      <c r="D30" s="77"/>
      <c r="E30" s="77"/>
      <c r="F30" s="77"/>
      <c r="G30" s="77"/>
      <c r="H30" s="83"/>
      <c r="I30" s="83"/>
      <c r="J30" s="78"/>
      <c r="K30" s="35"/>
      <c r="L30" s="10">
        <f t="shared" si="3"/>
        <v>0</v>
      </c>
      <c r="O30" t="s">
        <v>89</v>
      </c>
    </row>
    <row r="31" spans="1:15">
      <c r="A31" s="19" t="s">
        <v>18</v>
      </c>
      <c r="B31" s="79"/>
      <c r="C31" s="79"/>
      <c r="D31" s="79"/>
      <c r="E31" s="79"/>
      <c r="F31" s="79"/>
      <c r="G31" s="79"/>
      <c r="H31" s="85"/>
      <c r="I31" s="85"/>
      <c r="J31" s="80"/>
      <c r="K31" s="36"/>
      <c r="L31" s="11">
        <f t="shared" si="3"/>
        <v>0</v>
      </c>
      <c r="O31" t="s">
        <v>90</v>
      </c>
    </row>
    <row r="32" spans="1:15" s="3" customFormat="1" ht="15.75" thickBot="1">
      <c r="A32" s="6" t="s">
        <v>19</v>
      </c>
      <c r="B32" s="12">
        <f>SUM(B28:B31)</f>
        <v>0</v>
      </c>
      <c r="C32" s="12">
        <f t="shared" ref="C32:G32" si="4">SUM(C28:C31)</f>
        <v>0</v>
      </c>
      <c r="D32" s="12">
        <f t="shared" si="4"/>
        <v>0</v>
      </c>
      <c r="E32" s="12">
        <f t="shared" si="4"/>
        <v>0</v>
      </c>
      <c r="F32" s="12">
        <f t="shared" si="4"/>
        <v>0</v>
      </c>
      <c r="G32" s="12">
        <f t="shared" si="4"/>
        <v>0</v>
      </c>
      <c r="H32" s="17">
        <f t="shared" ref="H32" si="5">SUM(H28:H31)</f>
        <v>0</v>
      </c>
      <c r="I32" s="12">
        <f t="shared" ref="I32" si="6">SUM(I28:I31)</f>
        <v>0</v>
      </c>
      <c r="J32" s="17">
        <f t="shared" ref="J32:K32" si="7">SUM(J28:J31)</f>
        <v>0</v>
      </c>
      <c r="K32" s="17">
        <f t="shared" si="7"/>
        <v>0</v>
      </c>
      <c r="L32" s="12">
        <f t="shared" ref="L32" si="8">SUM(L28:L31)</f>
        <v>0</v>
      </c>
      <c r="O32" t="s">
        <v>137</v>
      </c>
    </row>
    <row r="33" spans="1:15">
      <c r="A33" s="7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14"/>
      <c r="O33" t="s">
        <v>138</v>
      </c>
    </row>
    <row r="34" spans="1:15" s="3" customFormat="1" ht="15.75">
      <c r="A34" s="8" t="s">
        <v>20</v>
      </c>
      <c r="B34" s="16">
        <f>B26+B32</f>
        <v>0</v>
      </c>
      <c r="C34" s="16">
        <f t="shared" ref="C34:L34" si="9">C26+C32</f>
        <v>0</v>
      </c>
      <c r="D34" s="16">
        <f t="shared" si="9"/>
        <v>0</v>
      </c>
      <c r="E34" s="16">
        <f t="shared" si="9"/>
        <v>0</v>
      </c>
      <c r="F34" s="16">
        <f t="shared" si="9"/>
        <v>0</v>
      </c>
      <c r="G34" s="16">
        <f t="shared" si="9"/>
        <v>0</v>
      </c>
      <c r="H34" s="16">
        <f t="shared" si="9"/>
        <v>0</v>
      </c>
      <c r="I34" s="16">
        <f t="shared" si="9"/>
        <v>0</v>
      </c>
      <c r="J34" s="16">
        <f t="shared" si="9"/>
        <v>0</v>
      </c>
      <c r="K34" s="16">
        <f t="shared" si="9"/>
        <v>0</v>
      </c>
      <c r="L34" s="16">
        <f t="shared" si="9"/>
        <v>0</v>
      </c>
      <c r="O34" t="s">
        <v>139</v>
      </c>
    </row>
    <row r="35" spans="1:15"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14"/>
      <c r="O35" t="s">
        <v>140</v>
      </c>
    </row>
    <row r="36" spans="1:15" s="3" customFormat="1" ht="15.75">
      <c r="A36" s="8" t="s">
        <v>21</v>
      </c>
      <c r="B36" s="81"/>
      <c r="C36" s="81"/>
      <c r="D36" s="81"/>
      <c r="E36" s="81"/>
      <c r="F36" s="81"/>
      <c r="G36" s="81"/>
      <c r="H36" s="86"/>
      <c r="I36" s="86"/>
      <c r="J36" s="82"/>
      <c r="K36" s="16"/>
      <c r="L36" s="16">
        <f>SUM(B36:K36)</f>
        <v>0</v>
      </c>
      <c r="O36" t="s">
        <v>141</v>
      </c>
    </row>
    <row r="37" spans="1:15" s="3" customFormat="1" ht="15.75">
      <c r="A37" s="8" t="s">
        <v>23</v>
      </c>
      <c r="B37" s="18" t="e">
        <f>B34/B36*100</f>
        <v>#DIV/0!</v>
      </c>
      <c r="C37" s="18" t="e">
        <f t="shared" ref="C37:L37" si="10">C34/C36*100</f>
        <v>#DIV/0!</v>
      </c>
      <c r="D37" s="18" t="e">
        <f t="shared" si="10"/>
        <v>#DIV/0!</v>
      </c>
      <c r="E37" s="18" t="e">
        <f t="shared" si="10"/>
        <v>#DIV/0!</v>
      </c>
      <c r="F37" s="18" t="e">
        <f t="shared" si="10"/>
        <v>#DIV/0!</v>
      </c>
      <c r="G37" s="18" t="e">
        <f t="shared" si="10"/>
        <v>#DIV/0!</v>
      </c>
      <c r="H37" s="18" t="e">
        <f t="shared" si="10"/>
        <v>#DIV/0!</v>
      </c>
      <c r="I37" s="18" t="e">
        <f t="shared" si="10"/>
        <v>#DIV/0!</v>
      </c>
      <c r="J37" s="18" t="e">
        <f t="shared" si="10"/>
        <v>#DIV/0!</v>
      </c>
      <c r="K37" s="18" t="e">
        <f t="shared" si="10"/>
        <v>#DIV/0!</v>
      </c>
      <c r="L37" s="18" t="e">
        <f t="shared" si="10"/>
        <v>#DIV/0!</v>
      </c>
      <c r="O37" t="s">
        <v>142</v>
      </c>
    </row>
    <row r="38" spans="1:15">
      <c r="O38" t="s">
        <v>143</v>
      </c>
    </row>
    <row r="39" spans="1:15">
      <c r="A39" t="s">
        <v>22</v>
      </c>
      <c r="B39" t="s">
        <v>22</v>
      </c>
      <c r="O39" t="s">
        <v>144</v>
      </c>
    </row>
    <row r="40" spans="1:15">
      <c r="A40" s="70" t="s">
        <v>134</v>
      </c>
      <c r="O40" t="s">
        <v>145</v>
      </c>
    </row>
    <row r="41" spans="1:15">
      <c r="A41" s="3" t="s">
        <v>132</v>
      </c>
      <c r="B41" s="13">
        <f>L34-L32</f>
        <v>0</v>
      </c>
      <c r="O41" t="s">
        <v>146</v>
      </c>
    </row>
    <row r="42" spans="1:15">
      <c r="A42" s="19" t="s">
        <v>133</v>
      </c>
      <c r="B42" s="13">
        <f>ROUND(B41*0.05,0)</f>
        <v>0</v>
      </c>
      <c r="O42" t="s">
        <v>147</v>
      </c>
    </row>
    <row r="43" spans="1:15">
      <c r="A43" s="70" t="s">
        <v>161</v>
      </c>
      <c r="O43" t="s">
        <v>148</v>
      </c>
    </row>
    <row r="44" spans="1:15">
      <c r="A44" s="1" t="s">
        <v>170</v>
      </c>
      <c r="O44" t="s">
        <v>149</v>
      </c>
    </row>
    <row r="45" spans="1:15">
      <c r="A45" s="2" t="s">
        <v>113</v>
      </c>
      <c r="B45" s="46" t="s">
        <v>169</v>
      </c>
      <c r="D45" s="1" t="s">
        <v>168</v>
      </c>
      <c r="O45" t="s">
        <v>150</v>
      </c>
    </row>
    <row r="46" spans="1:15">
      <c r="O46" t="s">
        <v>151</v>
      </c>
    </row>
    <row r="47" spans="1:15">
      <c r="O47" t="s">
        <v>152</v>
      </c>
    </row>
    <row r="48" spans="1:15">
      <c r="O48" t="s">
        <v>153</v>
      </c>
    </row>
    <row r="49" spans="15:15">
      <c r="O49" t="s">
        <v>154</v>
      </c>
    </row>
    <row r="50" spans="15:15">
      <c r="O50" t="s">
        <v>55</v>
      </c>
    </row>
    <row r="51" spans="15:15">
      <c r="O51" t="s">
        <v>56</v>
      </c>
    </row>
    <row r="52" spans="15:15">
      <c r="O52" t="s">
        <v>91</v>
      </c>
    </row>
    <row r="53" spans="15:15">
      <c r="O53" t="s">
        <v>92</v>
      </c>
    </row>
    <row r="54" spans="15:15">
      <c r="O54" t="s">
        <v>93</v>
      </c>
    </row>
    <row r="55" spans="15:15">
      <c r="O55" t="s">
        <v>57</v>
      </c>
    </row>
    <row r="56" spans="15:15">
      <c r="O56" t="s">
        <v>94</v>
      </c>
    </row>
    <row r="57" spans="15:15">
      <c r="O57" t="s">
        <v>58</v>
      </c>
    </row>
    <row r="58" spans="15:15">
      <c r="O58" t="s">
        <v>95</v>
      </c>
    </row>
    <row r="59" spans="15:15">
      <c r="O59" t="s">
        <v>96</v>
      </c>
    </row>
    <row r="60" spans="15:15">
      <c r="O60" t="s">
        <v>97</v>
      </c>
    </row>
    <row r="61" spans="15:15">
      <c r="O61" t="s">
        <v>59</v>
      </c>
    </row>
    <row r="62" spans="15:15">
      <c r="O62" t="s">
        <v>60</v>
      </c>
    </row>
    <row r="63" spans="15:15">
      <c r="O63" t="s">
        <v>98</v>
      </c>
    </row>
    <row r="64" spans="15:15">
      <c r="O64" t="s">
        <v>99</v>
      </c>
    </row>
    <row r="65" spans="15:15">
      <c r="O65" t="s">
        <v>100</v>
      </c>
    </row>
    <row r="66" spans="15:15">
      <c r="O66" t="s">
        <v>61</v>
      </c>
    </row>
    <row r="67" spans="15:15">
      <c r="O67" t="s">
        <v>62</v>
      </c>
    </row>
    <row r="68" spans="15:15">
      <c r="O68" t="s">
        <v>63</v>
      </c>
    </row>
    <row r="69" spans="15:15">
      <c r="O69" t="s">
        <v>155</v>
      </c>
    </row>
    <row r="70" spans="15:15">
      <c r="O70" t="s">
        <v>101</v>
      </c>
    </row>
    <row r="71" spans="15:15">
      <c r="O71" t="s">
        <v>156</v>
      </c>
    </row>
    <row r="72" spans="15:15">
      <c r="O72" t="s">
        <v>102</v>
      </c>
    </row>
    <row r="73" spans="15:15">
      <c r="O73" t="s">
        <v>103</v>
      </c>
    </row>
    <row r="74" spans="15:15">
      <c r="O74" t="s">
        <v>104</v>
      </c>
    </row>
    <row r="75" spans="15:15">
      <c r="O75" t="s">
        <v>105</v>
      </c>
    </row>
    <row r="76" spans="15:15">
      <c r="O76" t="s">
        <v>157</v>
      </c>
    </row>
    <row r="77" spans="15:15">
      <c r="O77" t="s">
        <v>106</v>
      </c>
    </row>
    <row r="78" spans="15:15">
      <c r="O78" t="s">
        <v>64</v>
      </c>
    </row>
    <row r="79" spans="15:15">
      <c r="O79" t="s">
        <v>65</v>
      </c>
    </row>
    <row r="80" spans="15:15">
      <c r="O80" t="s">
        <v>107</v>
      </c>
    </row>
    <row r="81" spans="15:15">
      <c r="O81" t="s">
        <v>162</v>
      </c>
    </row>
  </sheetData>
  <mergeCells count="6">
    <mergeCell ref="B5:G5"/>
    <mergeCell ref="H5:I5"/>
    <mergeCell ref="B3:C3"/>
    <mergeCell ref="J2:L2"/>
    <mergeCell ref="H2:I2"/>
    <mergeCell ref="J5:K5"/>
  </mergeCells>
  <conditionalFormatting sqref="N8:N25">
    <cfRule type="cellIs" dxfId="5" priority="1" stopIfTrue="1" operator="equal">
      <formula>"OK"</formula>
    </cfRule>
    <cfRule type="containsText" dxfId="4" priority="2" stopIfTrue="1" operator="containsText" text="Forfeit">
      <formula>NOT(ISERROR(SEARCH("Forfeit",N8)))</formula>
    </cfRule>
  </conditionalFormatting>
  <dataValidations count="2">
    <dataValidation type="list" allowBlank="1" showInputMessage="1" showErrorMessage="1" sqref="B3">
      <formula1>$M$8:$M$15</formula1>
    </dataValidation>
    <dataValidation type="list" allowBlank="1" showInputMessage="1" showErrorMessage="1" sqref="B6:K6">
      <formula1>$O$8:$O$81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4"/>
  <sheetViews>
    <sheetView topLeftCell="D4" workbookViewId="0">
      <selection activeCell="H6" sqref="H6:J6"/>
    </sheetView>
  </sheetViews>
  <sheetFormatPr defaultRowHeight="15"/>
  <cols>
    <col min="1" max="1" width="34.5703125" bestFit="1" customWidth="1"/>
    <col min="3" max="3" width="9.140625" customWidth="1"/>
    <col min="4" max="4" width="9.42578125" customWidth="1"/>
    <col min="16" max="16" width="13.42578125" customWidth="1"/>
    <col min="17" max="17" width="14" customWidth="1"/>
    <col min="18" max="18" width="13.28515625" customWidth="1"/>
    <col min="19" max="19" width="13.85546875" customWidth="1"/>
    <col min="20" max="20" width="9.85546875" customWidth="1"/>
    <col min="21" max="24" width="9.140625" customWidth="1"/>
  </cols>
  <sheetData>
    <row r="1" spans="1:21">
      <c r="A1" s="1" t="s">
        <v>127</v>
      </c>
    </row>
    <row r="2" spans="1:21" ht="15.75" thickBot="1"/>
    <row r="3" spans="1:21" ht="15.75" thickBot="1">
      <c r="A3" s="1" t="s">
        <v>69</v>
      </c>
      <c r="C3" s="90" t="str">
        <f>Results!B3</f>
        <v>Lothian</v>
      </c>
      <c r="D3" s="92"/>
      <c r="E3" s="91"/>
    </row>
    <row r="5" spans="1:21" ht="30">
      <c r="A5" s="9" t="s">
        <v>41</v>
      </c>
      <c r="B5" s="30" t="str">
        <f>Results!A8</f>
        <v>Party 1</v>
      </c>
      <c r="C5" s="30" t="str">
        <f>Results!A9</f>
        <v>Party 2</v>
      </c>
      <c r="D5" s="30" t="str">
        <f>Results!A10</f>
        <v>Party 3</v>
      </c>
      <c r="E5" s="30" t="str">
        <f>Results!A11</f>
        <v>Party 4</v>
      </c>
      <c r="F5" s="30" t="str">
        <f>Results!A12</f>
        <v>Party 5</v>
      </c>
      <c r="G5" s="30" t="str">
        <f>Results!A13</f>
        <v>Party 6</v>
      </c>
      <c r="H5" s="30" t="str">
        <f>Results!A14</f>
        <v>Party 7</v>
      </c>
      <c r="I5" s="30" t="str">
        <f>Results!A15</f>
        <v>Party 8</v>
      </c>
      <c r="J5" s="30" t="str">
        <f>Results!A16</f>
        <v>Party 9</v>
      </c>
      <c r="K5" s="30" t="str">
        <f>Results!A17</f>
        <v>Party 10</v>
      </c>
      <c r="L5" s="30" t="str">
        <f>Results!A18</f>
        <v>Party 11</v>
      </c>
      <c r="M5" s="30" t="str">
        <f>Results!A19</f>
        <v>Party 12</v>
      </c>
      <c r="N5" s="30" t="str">
        <f>Results!A20</f>
        <v>Party 13</v>
      </c>
      <c r="O5" s="30" t="str">
        <f>Results!A21</f>
        <v>Party 14</v>
      </c>
      <c r="P5" s="30" t="str">
        <f>Results!A22</f>
        <v>Independent Candidate 1</v>
      </c>
      <c r="Q5" s="30" t="str">
        <f>Results!A23</f>
        <v>Independent Candidate 2</v>
      </c>
      <c r="R5" s="30" t="str">
        <f>Results!A24</f>
        <v>Independent Candidate 3</v>
      </c>
      <c r="S5" s="30" t="str">
        <f>Results!A25</f>
        <v>Independent Candidate 4</v>
      </c>
      <c r="T5" s="30" t="s">
        <v>14</v>
      </c>
    </row>
    <row r="6" spans="1:21" s="1" customFormat="1">
      <c r="A6" s="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9">
        <f>SUM(B6:S6)</f>
        <v>0</v>
      </c>
      <c r="U6" s="1" t="s">
        <v>22</v>
      </c>
    </row>
    <row r="8" spans="1:21">
      <c r="A8" t="s">
        <v>26</v>
      </c>
      <c r="B8" s="13">
        <f>Results!L8</f>
        <v>0</v>
      </c>
      <c r="C8" s="13">
        <f>Results!L9</f>
        <v>0</v>
      </c>
      <c r="D8" s="13">
        <f>Results!L10</f>
        <v>0</v>
      </c>
      <c r="E8" s="13">
        <f>Results!L11</f>
        <v>0</v>
      </c>
      <c r="F8" s="13">
        <f>Results!L12</f>
        <v>0</v>
      </c>
      <c r="G8" s="13">
        <f>Results!L13</f>
        <v>0</v>
      </c>
      <c r="H8" s="13">
        <f>Results!L14</f>
        <v>0</v>
      </c>
      <c r="I8" s="13">
        <f>Results!L15</f>
        <v>0</v>
      </c>
      <c r="J8" s="13">
        <f>Results!L16</f>
        <v>0</v>
      </c>
      <c r="K8" s="13">
        <f>Results!L17</f>
        <v>0</v>
      </c>
      <c r="L8" s="13">
        <f>Results!L18</f>
        <v>0</v>
      </c>
      <c r="M8" s="13">
        <f>Results!L19</f>
        <v>0</v>
      </c>
      <c r="N8" s="13">
        <f>Results!L20</f>
        <v>0</v>
      </c>
      <c r="O8" s="13">
        <f>Results!L21</f>
        <v>0</v>
      </c>
      <c r="P8" s="13">
        <f>Results!L22</f>
        <v>0</v>
      </c>
      <c r="Q8" s="13">
        <f>Results!L23</f>
        <v>0</v>
      </c>
      <c r="R8" s="13">
        <f>Results!L24</f>
        <v>0</v>
      </c>
      <c r="S8" s="13">
        <f>Results!L25</f>
        <v>0</v>
      </c>
      <c r="T8" s="13">
        <f>SUM(B8:S8)</f>
        <v>0</v>
      </c>
    </row>
    <row r="9" spans="1:21">
      <c r="A9" t="s">
        <v>28</v>
      </c>
      <c r="B9" s="13">
        <f t="shared" ref="B9:S9" si="0">B8/(B6+1)</f>
        <v>0</v>
      </c>
      <c r="C9" s="13">
        <f t="shared" si="0"/>
        <v>0</v>
      </c>
      <c r="D9" s="13">
        <f t="shared" si="0"/>
        <v>0</v>
      </c>
      <c r="E9" s="13">
        <f t="shared" si="0"/>
        <v>0</v>
      </c>
      <c r="F9" s="13">
        <f t="shared" si="0"/>
        <v>0</v>
      </c>
      <c r="G9" s="13">
        <f t="shared" si="0"/>
        <v>0</v>
      </c>
      <c r="H9" s="13">
        <f t="shared" si="0"/>
        <v>0</v>
      </c>
      <c r="I9" s="13">
        <f t="shared" si="0"/>
        <v>0</v>
      </c>
      <c r="J9" s="13">
        <f t="shared" si="0"/>
        <v>0</v>
      </c>
      <c r="K9" s="13">
        <f t="shared" si="0"/>
        <v>0</v>
      </c>
      <c r="L9" s="13">
        <f t="shared" si="0"/>
        <v>0</v>
      </c>
      <c r="M9" s="13">
        <f t="shared" si="0"/>
        <v>0</v>
      </c>
      <c r="N9" s="13">
        <f t="shared" si="0"/>
        <v>0</v>
      </c>
      <c r="O9" s="13">
        <f t="shared" si="0"/>
        <v>0</v>
      </c>
      <c r="P9" s="13">
        <f t="shared" si="0"/>
        <v>0</v>
      </c>
      <c r="Q9" s="13">
        <f t="shared" si="0"/>
        <v>0</v>
      </c>
      <c r="R9" s="13">
        <f t="shared" si="0"/>
        <v>0</v>
      </c>
      <c r="S9" s="13">
        <f t="shared" si="0"/>
        <v>0</v>
      </c>
    </row>
    <row r="10" spans="1:21">
      <c r="A10" t="s">
        <v>27</v>
      </c>
      <c r="B10" s="20">
        <f t="shared" ref="B10:S22" si="1">IF(B9=MAX($B9:$S9),1,0)</f>
        <v>1</v>
      </c>
      <c r="C10" s="20">
        <f t="shared" si="1"/>
        <v>1</v>
      </c>
      <c r="D10" s="20">
        <f t="shared" si="1"/>
        <v>1</v>
      </c>
      <c r="E10" s="20">
        <f t="shared" si="1"/>
        <v>1</v>
      </c>
      <c r="F10" s="20">
        <f t="shared" si="1"/>
        <v>1</v>
      </c>
      <c r="G10" s="20">
        <f t="shared" si="1"/>
        <v>1</v>
      </c>
      <c r="H10" s="20">
        <f t="shared" si="1"/>
        <v>1</v>
      </c>
      <c r="I10" s="20">
        <f t="shared" si="1"/>
        <v>1</v>
      </c>
      <c r="J10" s="20">
        <f t="shared" si="1"/>
        <v>1</v>
      </c>
      <c r="K10" s="20">
        <f t="shared" si="1"/>
        <v>1</v>
      </c>
      <c r="L10" s="20">
        <f t="shared" si="1"/>
        <v>1</v>
      </c>
      <c r="M10" s="20">
        <f t="shared" si="1"/>
        <v>1</v>
      </c>
      <c r="N10" s="20">
        <f t="shared" si="1"/>
        <v>1</v>
      </c>
      <c r="O10" s="20">
        <f t="shared" si="1"/>
        <v>1</v>
      </c>
      <c r="P10" s="20">
        <f t="shared" si="1"/>
        <v>1</v>
      </c>
      <c r="Q10" s="20">
        <f t="shared" si="1"/>
        <v>1</v>
      </c>
      <c r="R10" s="20">
        <f t="shared" si="1"/>
        <v>1</v>
      </c>
      <c r="S10" s="20">
        <f t="shared" si="1"/>
        <v>1</v>
      </c>
    </row>
    <row r="11" spans="1:21">
      <c r="A11" t="s">
        <v>29</v>
      </c>
      <c r="B11" s="13">
        <f>B8/(B6+B10+1)</f>
        <v>0</v>
      </c>
      <c r="C11" s="13">
        <f t="shared" ref="C11:S11" si="2">C8/(C6+C10+1)</f>
        <v>0</v>
      </c>
      <c r="D11" s="13">
        <f t="shared" si="2"/>
        <v>0</v>
      </c>
      <c r="E11" s="13">
        <f t="shared" si="2"/>
        <v>0</v>
      </c>
      <c r="F11" s="13">
        <f t="shared" si="2"/>
        <v>0</v>
      </c>
      <c r="G11" s="13">
        <f t="shared" si="2"/>
        <v>0</v>
      </c>
      <c r="H11" s="13">
        <f t="shared" si="2"/>
        <v>0</v>
      </c>
      <c r="I11" s="13">
        <f t="shared" si="2"/>
        <v>0</v>
      </c>
      <c r="J11" s="13">
        <f t="shared" si="2"/>
        <v>0</v>
      </c>
      <c r="K11" s="13">
        <f t="shared" si="2"/>
        <v>0</v>
      </c>
      <c r="L11" s="13">
        <f t="shared" si="2"/>
        <v>0</v>
      </c>
      <c r="M11" s="13">
        <f t="shared" si="2"/>
        <v>0</v>
      </c>
      <c r="N11" s="13">
        <f t="shared" si="2"/>
        <v>0</v>
      </c>
      <c r="O11" s="13">
        <f t="shared" si="2"/>
        <v>0</v>
      </c>
      <c r="P11" s="13">
        <f t="shared" si="2"/>
        <v>0</v>
      </c>
      <c r="Q11" s="13">
        <f t="shared" si="2"/>
        <v>0</v>
      </c>
      <c r="R11" s="13">
        <f t="shared" si="2"/>
        <v>0</v>
      </c>
      <c r="S11" s="13">
        <f t="shared" si="2"/>
        <v>0</v>
      </c>
    </row>
    <row r="12" spans="1:21">
      <c r="A12" t="s">
        <v>27</v>
      </c>
      <c r="B12" s="20">
        <f t="shared" si="1"/>
        <v>1</v>
      </c>
      <c r="C12" s="20">
        <f t="shared" si="1"/>
        <v>1</v>
      </c>
      <c r="D12" s="20">
        <f t="shared" si="1"/>
        <v>1</v>
      </c>
      <c r="E12" s="20">
        <f t="shared" si="1"/>
        <v>1</v>
      </c>
      <c r="F12" s="20">
        <f t="shared" si="1"/>
        <v>1</v>
      </c>
      <c r="G12" s="20">
        <f t="shared" si="1"/>
        <v>1</v>
      </c>
      <c r="H12" s="20">
        <f t="shared" si="1"/>
        <v>1</v>
      </c>
      <c r="I12" s="20">
        <f t="shared" si="1"/>
        <v>1</v>
      </c>
      <c r="J12" s="20">
        <f t="shared" si="1"/>
        <v>1</v>
      </c>
      <c r="K12" s="20">
        <f t="shared" si="1"/>
        <v>1</v>
      </c>
      <c r="L12" s="20">
        <f t="shared" si="1"/>
        <v>1</v>
      </c>
      <c r="M12" s="20">
        <f t="shared" si="1"/>
        <v>1</v>
      </c>
      <c r="N12" s="20">
        <f t="shared" si="1"/>
        <v>1</v>
      </c>
      <c r="O12" s="20">
        <f t="shared" si="1"/>
        <v>1</v>
      </c>
      <c r="P12" s="20">
        <f t="shared" si="1"/>
        <v>1</v>
      </c>
      <c r="Q12" s="20">
        <f t="shared" si="1"/>
        <v>1</v>
      </c>
      <c r="R12" s="20">
        <f t="shared" si="1"/>
        <v>1</v>
      </c>
      <c r="S12" s="20">
        <f t="shared" si="1"/>
        <v>1</v>
      </c>
    </row>
    <row r="13" spans="1:21">
      <c r="A13" t="s">
        <v>30</v>
      </c>
      <c r="B13" s="13">
        <f>B8/(B6+B10+B12+1)</f>
        <v>0</v>
      </c>
      <c r="C13" s="13">
        <f t="shared" ref="C13:S13" si="3">C8/(C6+C10+C12+1)</f>
        <v>0</v>
      </c>
      <c r="D13" s="13">
        <f t="shared" si="3"/>
        <v>0</v>
      </c>
      <c r="E13" s="13">
        <f t="shared" si="3"/>
        <v>0</v>
      </c>
      <c r="F13" s="13">
        <f t="shared" si="3"/>
        <v>0</v>
      </c>
      <c r="G13" s="13">
        <f t="shared" si="3"/>
        <v>0</v>
      </c>
      <c r="H13" s="13">
        <f t="shared" si="3"/>
        <v>0</v>
      </c>
      <c r="I13" s="13">
        <f t="shared" si="3"/>
        <v>0</v>
      </c>
      <c r="J13" s="13">
        <f t="shared" si="3"/>
        <v>0</v>
      </c>
      <c r="K13" s="13">
        <f t="shared" si="3"/>
        <v>0</v>
      </c>
      <c r="L13" s="13">
        <f t="shared" si="3"/>
        <v>0</v>
      </c>
      <c r="M13" s="13">
        <f t="shared" si="3"/>
        <v>0</v>
      </c>
      <c r="N13" s="13">
        <f t="shared" si="3"/>
        <v>0</v>
      </c>
      <c r="O13" s="13">
        <f t="shared" si="3"/>
        <v>0</v>
      </c>
      <c r="P13" s="13">
        <f t="shared" si="3"/>
        <v>0</v>
      </c>
      <c r="Q13" s="13">
        <f t="shared" si="3"/>
        <v>0</v>
      </c>
      <c r="R13" s="13">
        <f t="shared" si="3"/>
        <v>0</v>
      </c>
      <c r="S13" s="13">
        <f t="shared" si="3"/>
        <v>0</v>
      </c>
    </row>
    <row r="14" spans="1:21">
      <c r="A14" t="s">
        <v>27</v>
      </c>
      <c r="B14" s="20">
        <f t="shared" si="1"/>
        <v>1</v>
      </c>
      <c r="C14" s="20">
        <f t="shared" si="1"/>
        <v>1</v>
      </c>
      <c r="D14" s="20">
        <f t="shared" si="1"/>
        <v>1</v>
      </c>
      <c r="E14" s="20">
        <f t="shared" si="1"/>
        <v>1</v>
      </c>
      <c r="F14" s="20">
        <f t="shared" si="1"/>
        <v>1</v>
      </c>
      <c r="G14" s="20">
        <f t="shared" si="1"/>
        <v>1</v>
      </c>
      <c r="H14" s="20">
        <f t="shared" si="1"/>
        <v>1</v>
      </c>
      <c r="I14" s="20">
        <f t="shared" si="1"/>
        <v>1</v>
      </c>
      <c r="J14" s="20">
        <f t="shared" si="1"/>
        <v>1</v>
      </c>
      <c r="K14" s="20">
        <f t="shared" si="1"/>
        <v>1</v>
      </c>
      <c r="L14" s="20">
        <f t="shared" si="1"/>
        <v>1</v>
      </c>
      <c r="M14" s="20">
        <f t="shared" si="1"/>
        <v>1</v>
      </c>
      <c r="N14" s="20">
        <f t="shared" si="1"/>
        <v>1</v>
      </c>
      <c r="O14" s="20">
        <f t="shared" si="1"/>
        <v>1</v>
      </c>
      <c r="P14" s="20">
        <f t="shared" si="1"/>
        <v>1</v>
      </c>
      <c r="Q14" s="20">
        <f t="shared" si="1"/>
        <v>1</v>
      </c>
      <c r="R14" s="20">
        <f t="shared" si="1"/>
        <v>1</v>
      </c>
      <c r="S14" s="20">
        <f t="shared" si="1"/>
        <v>1</v>
      </c>
    </row>
    <row r="15" spans="1:21">
      <c r="A15" t="s">
        <v>31</v>
      </c>
      <c r="B15" s="13">
        <f>B8/(B6+B10+B12+B14+1)</f>
        <v>0</v>
      </c>
      <c r="C15" s="13">
        <f t="shared" ref="C15:S15" si="4">C8/(C6+C10+C12+C14+1)</f>
        <v>0</v>
      </c>
      <c r="D15" s="13">
        <f t="shared" si="4"/>
        <v>0</v>
      </c>
      <c r="E15" s="13">
        <f t="shared" si="4"/>
        <v>0</v>
      </c>
      <c r="F15" s="13">
        <f t="shared" si="4"/>
        <v>0</v>
      </c>
      <c r="G15" s="13">
        <f t="shared" si="4"/>
        <v>0</v>
      </c>
      <c r="H15" s="13">
        <f t="shared" si="4"/>
        <v>0</v>
      </c>
      <c r="I15" s="13">
        <f t="shared" si="4"/>
        <v>0</v>
      </c>
      <c r="J15" s="13">
        <f t="shared" si="4"/>
        <v>0</v>
      </c>
      <c r="K15" s="13">
        <f t="shared" si="4"/>
        <v>0</v>
      </c>
      <c r="L15" s="13">
        <f t="shared" si="4"/>
        <v>0</v>
      </c>
      <c r="M15" s="13">
        <f t="shared" si="4"/>
        <v>0</v>
      </c>
      <c r="N15" s="13">
        <f t="shared" si="4"/>
        <v>0</v>
      </c>
      <c r="O15" s="13">
        <f t="shared" si="4"/>
        <v>0</v>
      </c>
      <c r="P15" s="13">
        <f t="shared" si="4"/>
        <v>0</v>
      </c>
      <c r="Q15" s="13">
        <f t="shared" si="4"/>
        <v>0</v>
      </c>
      <c r="R15" s="13">
        <f t="shared" si="4"/>
        <v>0</v>
      </c>
      <c r="S15" s="13">
        <f t="shared" si="4"/>
        <v>0</v>
      </c>
    </row>
    <row r="16" spans="1:21">
      <c r="A16" t="s">
        <v>27</v>
      </c>
      <c r="B16" s="20">
        <f t="shared" si="1"/>
        <v>1</v>
      </c>
      <c r="C16" s="20">
        <f t="shared" si="1"/>
        <v>1</v>
      </c>
      <c r="D16" s="20">
        <f t="shared" si="1"/>
        <v>1</v>
      </c>
      <c r="E16" s="20">
        <f t="shared" si="1"/>
        <v>1</v>
      </c>
      <c r="F16" s="20">
        <f t="shared" si="1"/>
        <v>1</v>
      </c>
      <c r="G16" s="20">
        <f t="shared" si="1"/>
        <v>1</v>
      </c>
      <c r="H16" s="20">
        <f t="shared" si="1"/>
        <v>1</v>
      </c>
      <c r="I16" s="20">
        <f t="shared" si="1"/>
        <v>1</v>
      </c>
      <c r="J16" s="20">
        <f t="shared" si="1"/>
        <v>1</v>
      </c>
      <c r="K16" s="20">
        <f t="shared" si="1"/>
        <v>1</v>
      </c>
      <c r="L16" s="20">
        <f t="shared" si="1"/>
        <v>1</v>
      </c>
      <c r="M16" s="20">
        <f t="shared" si="1"/>
        <v>1</v>
      </c>
      <c r="N16" s="20">
        <f t="shared" si="1"/>
        <v>1</v>
      </c>
      <c r="O16" s="20">
        <f t="shared" si="1"/>
        <v>1</v>
      </c>
      <c r="P16" s="20">
        <f t="shared" si="1"/>
        <v>1</v>
      </c>
      <c r="Q16" s="20">
        <f t="shared" si="1"/>
        <v>1</v>
      </c>
      <c r="R16" s="20">
        <f t="shared" si="1"/>
        <v>1</v>
      </c>
      <c r="S16" s="20">
        <f t="shared" si="1"/>
        <v>1</v>
      </c>
    </row>
    <row r="17" spans="1:21">
      <c r="A17" t="s">
        <v>32</v>
      </c>
      <c r="B17" s="13">
        <f>B8/(B6+B10+B12+B14+B16+1)</f>
        <v>0</v>
      </c>
      <c r="C17" s="13">
        <f t="shared" ref="C17:S17" si="5">C8/(C6+C10+C12+C14+C16+1)</f>
        <v>0</v>
      </c>
      <c r="D17" s="13">
        <f t="shared" si="5"/>
        <v>0</v>
      </c>
      <c r="E17" s="13">
        <f t="shared" si="5"/>
        <v>0</v>
      </c>
      <c r="F17" s="13">
        <f t="shared" si="5"/>
        <v>0</v>
      </c>
      <c r="G17" s="13">
        <f t="shared" si="5"/>
        <v>0</v>
      </c>
      <c r="H17" s="13">
        <f t="shared" si="5"/>
        <v>0</v>
      </c>
      <c r="I17" s="13">
        <f t="shared" si="5"/>
        <v>0</v>
      </c>
      <c r="J17" s="13">
        <f t="shared" si="5"/>
        <v>0</v>
      </c>
      <c r="K17" s="13">
        <f t="shared" si="5"/>
        <v>0</v>
      </c>
      <c r="L17" s="13">
        <f t="shared" si="5"/>
        <v>0</v>
      </c>
      <c r="M17" s="13">
        <f t="shared" si="5"/>
        <v>0</v>
      </c>
      <c r="N17" s="13">
        <f t="shared" si="5"/>
        <v>0</v>
      </c>
      <c r="O17" s="13">
        <f t="shared" si="5"/>
        <v>0</v>
      </c>
      <c r="P17" s="13">
        <f t="shared" si="5"/>
        <v>0</v>
      </c>
      <c r="Q17" s="13">
        <f t="shared" si="5"/>
        <v>0</v>
      </c>
      <c r="R17" s="13">
        <f t="shared" si="5"/>
        <v>0</v>
      </c>
      <c r="S17" s="13">
        <f t="shared" si="5"/>
        <v>0</v>
      </c>
    </row>
    <row r="18" spans="1:21">
      <c r="A18" t="s">
        <v>27</v>
      </c>
      <c r="B18" s="20">
        <f t="shared" si="1"/>
        <v>1</v>
      </c>
      <c r="C18" s="20">
        <f t="shared" si="1"/>
        <v>1</v>
      </c>
      <c r="D18" s="20">
        <f t="shared" si="1"/>
        <v>1</v>
      </c>
      <c r="E18" s="20">
        <f t="shared" si="1"/>
        <v>1</v>
      </c>
      <c r="F18" s="20">
        <f t="shared" si="1"/>
        <v>1</v>
      </c>
      <c r="G18" s="20">
        <f t="shared" si="1"/>
        <v>1</v>
      </c>
      <c r="H18" s="20">
        <f t="shared" si="1"/>
        <v>1</v>
      </c>
      <c r="I18" s="20">
        <f t="shared" si="1"/>
        <v>1</v>
      </c>
      <c r="J18" s="20">
        <f t="shared" si="1"/>
        <v>1</v>
      </c>
      <c r="K18" s="20">
        <f t="shared" si="1"/>
        <v>1</v>
      </c>
      <c r="L18" s="20">
        <f t="shared" si="1"/>
        <v>1</v>
      </c>
      <c r="M18" s="20">
        <f t="shared" si="1"/>
        <v>1</v>
      </c>
      <c r="N18" s="20">
        <f t="shared" si="1"/>
        <v>1</v>
      </c>
      <c r="O18" s="20">
        <f t="shared" si="1"/>
        <v>1</v>
      </c>
      <c r="P18" s="20">
        <f t="shared" si="1"/>
        <v>1</v>
      </c>
      <c r="Q18" s="20">
        <f t="shared" si="1"/>
        <v>1</v>
      </c>
      <c r="R18" s="20">
        <f t="shared" si="1"/>
        <v>1</v>
      </c>
      <c r="S18" s="20">
        <f t="shared" si="1"/>
        <v>1</v>
      </c>
    </row>
    <row r="19" spans="1:21">
      <c r="A19" t="s">
        <v>33</v>
      </c>
      <c r="B19" s="13">
        <f>B8/(B6+B10+B12+B14+B16+B18+1)</f>
        <v>0</v>
      </c>
      <c r="C19" s="13">
        <f t="shared" ref="C19:S19" si="6">C8/(C6+C10+C12+C14+C16+C18+1)</f>
        <v>0</v>
      </c>
      <c r="D19" s="13">
        <f t="shared" si="6"/>
        <v>0</v>
      </c>
      <c r="E19" s="13">
        <f t="shared" si="6"/>
        <v>0</v>
      </c>
      <c r="F19" s="13">
        <f t="shared" si="6"/>
        <v>0</v>
      </c>
      <c r="G19" s="13">
        <f t="shared" si="6"/>
        <v>0</v>
      </c>
      <c r="H19" s="13">
        <f t="shared" si="6"/>
        <v>0</v>
      </c>
      <c r="I19" s="13">
        <f t="shared" si="6"/>
        <v>0</v>
      </c>
      <c r="J19" s="13">
        <f t="shared" si="6"/>
        <v>0</v>
      </c>
      <c r="K19" s="13">
        <f t="shared" si="6"/>
        <v>0</v>
      </c>
      <c r="L19" s="13">
        <f t="shared" si="6"/>
        <v>0</v>
      </c>
      <c r="M19" s="13">
        <f t="shared" si="6"/>
        <v>0</v>
      </c>
      <c r="N19" s="13">
        <f t="shared" si="6"/>
        <v>0</v>
      </c>
      <c r="O19" s="13">
        <f t="shared" si="6"/>
        <v>0</v>
      </c>
      <c r="P19" s="13">
        <f t="shared" si="6"/>
        <v>0</v>
      </c>
      <c r="Q19" s="13">
        <f t="shared" si="6"/>
        <v>0</v>
      </c>
      <c r="R19" s="13">
        <f t="shared" si="6"/>
        <v>0</v>
      </c>
      <c r="S19" s="13">
        <f t="shared" si="6"/>
        <v>0</v>
      </c>
    </row>
    <row r="20" spans="1:21">
      <c r="A20" t="s">
        <v>27</v>
      </c>
      <c r="B20" s="20">
        <f t="shared" si="1"/>
        <v>1</v>
      </c>
      <c r="C20" s="20">
        <f t="shared" si="1"/>
        <v>1</v>
      </c>
      <c r="D20" s="20">
        <f t="shared" si="1"/>
        <v>1</v>
      </c>
      <c r="E20" s="20">
        <f t="shared" si="1"/>
        <v>1</v>
      </c>
      <c r="F20" s="20">
        <f t="shared" si="1"/>
        <v>1</v>
      </c>
      <c r="G20" s="20">
        <f t="shared" si="1"/>
        <v>1</v>
      </c>
      <c r="H20" s="20">
        <f t="shared" si="1"/>
        <v>1</v>
      </c>
      <c r="I20" s="20">
        <f t="shared" si="1"/>
        <v>1</v>
      </c>
      <c r="J20" s="20">
        <f t="shared" si="1"/>
        <v>1</v>
      </c>
      <c r="K20" s="20">
        <f t="shared" si="1"/>
        <v>1</v>
      </c>
      <c r="L20" s="20">
        <f t="shared" si="1"/>
        <v>1</v>
      </c>
      <c r="M20" s="20">
        <f t="shared" si="1"/>
        <v>1</v>
      </c>
      <c r="N20" s="20">
        <f t="shared" si="1"/>
        <v>1</v>
      </c>
      <c r="O20" s="20">
        <f t="shared" si="1"/>
        <v>1</v>
      </c>
      <c r="P20" s="20">
        <f t="shared" si="1"/>
        <v>1</v>
      </c>
      <c r="Q20" s="20">
        <f t="shared" si="1"/>
        <v>1</v>
      </c>
      <c r="R20" s="20">
        <f t="shared" si="1"/>
        <v>1</v>
      </c>
      <c r="S20" s="20">
        <f t="shared" si="1"/>
        <v>1</v>
      </c>
    </row>
    <row r="21" spans="1:21">
      <c r="A21" t="s">
        <v>34</v>
      </c>
      <c r="B21" s="13">
        <f>B8/(B6+B10+B12+B14+B16+B18+B20+1)</f>
        <v>0</v>
      </c>
      <c r="C21" s="13">
        <f t="shared" ref="C21:S21" si="7">C8/(C6+C10+C12+C14+C16+C18+C20+1)</f>
        <v>0</v>
      </c>
      <c r="D21" s="13">
        <f t="shared" si="7"/>
        <v>0</v>
      </c>
      <c r="E21" s="13">
        <f t="shared" si="7"/>
        <v>0</v>
      </c>
      <c r="F21" s="13">
        <f t="shared" si="7"/>
        <v>0</v>
      </c>
      <c r="G21" s="13">
        <f t="shared" si="7"/>
        <v>0</v>
      </c>
      <c r="H21" s="13">
        <f t="shared" si="7"/>
        <v>0</v>
      </c>
      <c r="I21" s="13">
        <f t="shared" si="7"/>
        <v>0</v>
      </c>
      <c r="J21" s="13">
        <f t="shared" si="7"/>
        <v>0</v>
      </c>
      <c r="K21" s="13">
        <f t="shared" si="7"/>
        <v>0</v>
      </c>
      <c r="L21" s="13">
        <f t="shared" si="7"/>
        <v>0</v>
      </c>
      <c r="M21" s="13">
        <f t="shared" si="7"/>
        <v>0</v>
      </c>
      <c r="N21" s="13">
        <f t="shared" si="7"/>
        <v>0</v>
      </c>
      <c r="O21" s="13">
        <f t="shared" si="7"/>
        <v>0</v>
      </c>
      <c r="P21" s="13">
        <f t="shared" si="7"/>
        <v>0</v>
      </c>
      <c r="Q21" s="13">
        <f t="shared" si="7"/>
        <v>0</v>
      </c>
      <c r="R21" s="13">
        <f t="shared" si="7"/>
        <v>0</v>
      </c>
      <c r="S21" s="13">
        <f t="shared" si="7"/>
        <v>0</v>
      </c>
    </row>
    <row r="22" spans="1:21">
      <c r="A22" t="s">
        <v>27</v>
      </c>
      <c r="B22" s="20">
        <f t="shared" si="1"/>
        <v>1</v>
      </c>
      <c r="C22" s="20">
        <f t="shared" si="1"/>
        <v>1</v>
      </c>
      <c r="D22" s="20">
        <f t="shared" si="1"/>
        <v>1</v>
      </c>
      <c r="E22" s="20">
        <f t="shared" si="1"/>
        <v>1</v>
      </c>
      <c r="F22" s="20">
        <f t="shared" si="1"/>
        <v>1</v>
      </c>
      <c r="G22" s="20">
        <f t="shared" si="1"/>
        <v>1</v>
      </c>
      <c r="H22" s="20">
        <f t="shared" si="1"/>
        <v>1</v>
      </c>
      <c r="I22" s="20">
        <f t="shared" si="1"/>
        <v>1</v>
      </c>
      <c r="J22" s="20">
        <f t="shared" si="1"/>
        <v>1</v>
      </c>
      <c r="K22" s="20">
        <f t="shared" si="1"/>
        <v>1</v>
      </c>
      <c r="L22" s="20">
        <f t="shared" si="1"/>
        <v>1</v>
      </c>
      <c r="M22" s="20">
        <f t="shared" si="1"/>
        <v>1</v>
      </c>
      <c r="N22" s="20">
        <f t="shared" si="1"/>
        <v>1</v>
      </c>
      <c r="O22" s="20">
        <f t="shared" si="1"/>
        <v>1</v>
      </c>
      <c r="P22" s="20">
        <f t="shared" si="1"/>
        <v>1</v>
      </c>
      <c r="Q22" s="20">
        <f t="shared" si="1"/>
        <v>1</v>
      </c>
      <c r="R22" s="20">
        <f t="shared" si="1"/>
        <v>1</v>
      </c>
      <c r="S22" s="20">
        <f t="shared" si="1"/>
        <v>1</v>
      </c>
    </row>
    <row r="23" spans="1:21" ht="30">
      <c r="B23" s="30" t="str">
        <f t="shared" ref="B23:S23" si="8">B5</f>
        <v>Party 1</v>
      </c>
      <c r="C23" s="30" t="str">
        <f t="shared" si="8"/>
        <v>Party 2</v>
      </c>
      <c r="D23" s="30" t="str">
        <f t="shared" si="8"/>
        <v>Party 3</v>
      </c>
      <c r="E23" s="30" t="str">
        <f t="shared" si="8"/>
        <v>Party 4</v>
      </c>
      <c r="F23" s="30" t="str">
        <f t="shared" si="8"/>
        <v>Party 5</v>
      </c>
      <c r="G23" s="30" t="str">
        <f t="shared" si="8"/>
        <v>Party 6</v>
      </c>
      <c r="H23" s="30" t="str">
        <f t="shared" si="8"/>
        <v>Party 7</v>
      </c>
      <c r="I23" s="30" t="str">
        <f t="shared" si="8"/>
        <v>Party 8</v>
      </c>
      <c r="J23" s="30" t="str">
        <f t="shared" si="8"/>
        <v>Party 9</v>
      </c>
      <c r="K23" s="30" t="str">
        <f t="shared" si="8"/>
        <v>Party 10</v>
      </c>
      <c r="L23" s="30" t="str">
        <f t="shared" si="8"/>
        <v>Party 11</v>
      </c>
      <c r="M23" s="30" t="str">
        <f t="shared" si="8"/>
        <v>Party 12</v>
      </c>
      <c r="N23" s="30" t="str">
        <f t="shared" si="8"/>
        <v>Party 13</v>
      </c>
      <c r="O23" s="30" t="str">
        <f t="shared" si="8"/>
        <v>Party 14</v>
      </c>
      <c r="P23" s="30" t="str">
        <f t="shared" si="8"/>
        <v>Independent Candidate 1</v>
      </c>
      <c r="Q23" s="30" t="str">
        <f t="shared" si="8"/>
        <v>Independent Candidate 2</v>
      </c>
      <c r="R23" s="30" t="str">
        <f t="shared" si="8"/>
        <v>Independent Candidate 3</v>
      </c>
      <c r="S23" s="30" t="str">
        <f t="shared" si="8"/>
        <v>Independent Candidate 4</v>
      </c>
      <c r="T23" s="30"/>
    </row>
    <row r="24" spans="1:21" s="1" customFormat="1">
      <c r="A24" s="1" t="s">
        <v>36</v>
      </c>
      <c r="B24" s="22">
        <f>SUM(B10+B12+B14+B16+B18+B20+B22)</f>
        <v>7</v>
      </c>
      <c r="C24" s="22">
        <f t="shared" ref="C24:S24" si="9">SUM(C10+C12+C14+C16+C18+C20+C22)</f>
        <v>7</v>
      </c>
      <c r="D24" s="22">
        <f t="shared" si="9"/>
        <v>7</v>
      </c>
      <c r="E24" s="22">
        <f t="shared" si="9"/>
        <v>7</v>
      </c>
      <c r="F24" s="22">
        <f t="shared" si="9"/>
        <v>7</v>
      </c>
      <c r="G24" s="22">
        <f t="shared" si="9"/>
        <v>7</v>
      </c>
      <c r="H24" s="22">
        <f t="shared" si="9"/>
        <v>7</v>
      </c>
      <c r="I24" s="22">
        <f t="shared" si="9"/>
        <v>7</v>
      </c>
      <c r="J24" s="22">
        <f t="shared" si="9"/>
        <v>7</v>
      </c>
      <c r="K24" s="22">
        <f t="shared" si="9"/>
        <v>7</v>
      </c>
      <c r="L24" s="22">
        <f t="shared" si="9"/>
        <v>7</v>
      </c>
      <c r="M24" s="22">
        <f t="shared" si="9"/>
        <v>7</v>
      </c>
      <c r="N24" s="22">
        <f t="shared" si="9"/>
        <v>7</v>
      </c>
      <c r="O24" s="22">
        <f t="shared" si="9"/>
        <v>7</v>
      </c>
      <c r="P24" s="22">
        <f t="shared" si="9"/>
        <v>7</v>
      </c>
      <c r="Q24" s="22">
        <f t="shared" si="9"/>
        <v>7</v>
      </c>
      <c r="R24" s="22">
        <f t="shared" si="9"/>
        <v>7</v>
      </c>
      <c r="S24" s="22">
        <f t="shared" si="9"/>
        <v>7</v>
      </c>
      <c r="T24" s="21">
        <f>SUM(B24:S24)</f>
        <v>126</v>
      </c>
      <c r="U24" s="1" t="s">
        <v>35</v>
      </c>
    </row>
  </sheetData>
  <mergeCells count="1">
    <mergeCell ref="C3:E3"/>
  </mergeCells>
  <conditionalFormatting sqref="B10:S10 B12:S12 B14:S14 B16:S16 B18:S18 B20:S20 B22:S22">
    <cfRule type="cellIs" dxfId="3" priority="15" stopIfTrue="1" operator="greaterThanOrEqual">
      <formula>1</formula>
    </cfRule>
  </conditionalFormatting>
  <conditionalFormatting sqref="H10">
    <cfRule type="cellIs" dxfId="2" priority="13" operator="equal">
      <formula>1</formula>
    </cfRule>
    <cfRule type="cellIs" dxfId="1" priority="14" operator="equal">
      <formula>1</formula>
    </cfRule>
  </conditionalFormatting>
  <conditionalFormatting sqref="B10:S12 B14:S14 B16:S16 B18:S18 B20:S20 B22:S22">
    <cfRule type="cellIs" dxfId="0" priority="11" operator="equal">
      <formula>1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8"/>
  <sheetViews>
    <sheetView topLeftCell="A23" workbookViewId="0">
      <selection activeCell="E40" sqref="E40"/>
    </sheetView>
  </sheetViews>
  <sheetFormatPr defaultColWidth="24.140625" defaultRowHeight="15.75"/>
  <cols>
    <col min="1" max="1" width="51.85546875" style="24" customWidth="1"/>
    <col min="2" max="2" width="20.5703125" style="24" customWidth="1"/>
    <col min="3" max="3" width="11.7109375" style="23" customWidth="1"/>
    <col min="4" max="4" width="16.140625" style="29" customWidth="1"/>
    <col min="5" max="5" width="11.85546875" style="24" customWidth="1"/>
    <col min="6" max="6" width="46.42578125" style="24" customWidth="1"/>
    <col min="7" max="7" width="11.42578125" style="24" customWidth="1"/>
    <col min="8" max="8" width="17.28515625" style="24" customWidth="1"/>
    <col min="9" max="9" width="10.85546875" style="24" customWidth="1"/>
    <col min="10" max="10" width="13.7109375" style="24" customWidth="1"/>
    <col min="11" max="11" width="9.28515625" style="24" customWidth="1"/>
    <col min="12" max="12" width="9" style="24" customWidth="1"/>
    <col min="13" max="13" width="8.42578125" style="24" customWidth="1"/>
    <col min="14" max="14" width="9.7109375" style="24" customWidth="1"/>
    <col min="15" max="15" width="14" style="24" customWidth="1"/>
    <col min="16" max="16" width="11" style="24" customWidth="1"/>
    <col min="17" max="256" width="24.140625" style="24"/>
    <col min="257" max="257" width="77.140625" style="24" customWidth="1"/>
    <col min="258" max="258" width="16.28515625" style="24" customWidth="1"/>
    <col min="259" max="259" width="27.42578125" style="24" customWidth="1"/>
    <col min="260" max="260" width="16.140625" style="24" customWidth="1"/>
    <col min="261" max="261" width="11.85546875" style="24" customWidth="1"/>
    <col min="262" max="262" width="46.42578125" style="24" customWidth="1"/>
    <col min="263" max="263" width="11.42578125" style="24" customWidth="1"/>
    <col min="264" max="264" width="17.28515625" style="24" customWidth="1"/>
    <col min="265" max="265" width="10.85546875" style="24" customWidth="1"/>
    <col min="266" max="266" width="13.7109375" style="24" customWidth="1"/>
    <col min="267" max="267" width="9.28515625" style="24" customWidth="1"/>
    <col min="268" max="268" width="9" style="24" customWidth="1"/>
    <col min="269" max="269" width="8.42578125" style="24" customWidth="1"/>
    <col min="270" max="270" width="9.7109375" style="24" customWidth="1"/>
    <col min="271" max="271" width="14" style="24" customWidth="1"/>
    <col min="272" max="272" width="11" style="24" customWidth="1"/>
    <col min="273" max="512" width="24.140625" style="24"/>
    <col min="513" max="513" width="77.140625" style="24" customWidth="1"/>
    <col min="514" max="514" width="16.28515625" style="24" customWidth="1"/>
    <col min="515" max="515" width="27.42578125" style="24" customWidth="1"/>
    <col min="516" max="516" width="16.140625" style="24" customWidth="1"/>
    <col min="517" max="517" width="11.85546875" style="24" customWidth="1"/>
    <col min="518" max="518" width="46.42578125" style="24" customWidth="1"/>
    <col min="519" max="519" width="11.42578125" style="24" customWidth="1"/>
    <col min="520" max="520" width="17.28515625" style="24" customWidth="1"/>
    <col min="521" max="521" width="10.85546875" style="24" customWidth="1"/>
    <col min="522" max="522" width="13.7109375" style="24" customWidth="1"/>
    <col min="523" max="523" width="9.28515625" style="24" customWidth="1"/>
    <col min="524" max="524" width="9" style="24" customWidth="1"/>
    <col min="525" max="525" width="8.42578125" style="24" customWidth="1"/>
    <col min="526" max="526" width="9.7109375" style="24" customWidth="1"/>
    <col min="527" max="527" width="14" style="24" customWidth="1"/>
    <col min="528" max="528" width="11" style="24" customWidth="1"/>
    <col min="529" max="768" width="24.140625" style="24"/>
    <col min="769" max="769" width="77.140625" style="24" customWidth="1"/>
    <col min="770" max="770" width="16.28515625" style="24" customWidth="1"/>
    <col min="771" max="771" width="27.42578125" style="24" customWidth="1"/>
    <col min="772" max="772" width="16.140625" style="24" customWidth="1"/>
    <col min="773" max="773" width="11.85546875" style="24" customWidth="1"/>
    <col min="774" max="774" width="46.42578125" style="24" customWidth="1"/>
    <col min="775" max="775" width="11.42578125" style="24" customWidth="1"/>
    <col min="776" max="776" width="17.28515625" style="24" customWidth="1"/>
    <col min="777" max="777" width="10.85546875" style="24" customWidth="1"/>
    <col min="778" max="778" width="13.7109375" style="24" customWidth="1"/>
    <col min="779" max="779" width="9.28515625" style="24" customWidth="1"/>
    <col min="780" max="780" width="9" style="24" customWidth="1"/>
    <col min="781" max="781" width="8.42578125" style="24" customWidth="1"/>
    <col min="782" max="782" width="9.7109375" style="24" customWidth="1"/>
    <col min="783" max="783" width="14" style="24" customWidth="1"/>
    <col min="784" max="784" width="11" style="24" customWidth="1"/>
    <col min="785" max="1024" width="24.140625" style="24"/>
    <col min="1025" max="1025" width="77.140625" style="24" customWidth="1"/>
    <col min="1026" max="1026" width="16.28515625" style="24" customWidth="1"/>
    <col min="1027" max="1027" width="27.42578125" style="24" customWidth="1"/>
    <col min="1028" max="1028" width="16.140625" style="24" customWidth="1"/>
    <col min="1029" max="1029" width="11.85546875" style="24" customWidth="1"/>
    <col min="1030" max="1030" width="46.42578125" style="24" customWidth="1"/>
    <col min="1031" max="1031" width="11.42578125" style="24" customWidth="1"/>
    <col min="1032" max="1032" width="17.28515625" style="24" customWidth="1"/>
    <col min="1033" max="1033" width="10.85546875" style="24" customWidth="1"/>
    <col min="1034" max="1034" width="13.7109375" style="24" customWidth="1"/>
    <col min="1035" max="1035" width="9.28515625" style="24" customWidth="1"/>
    <col min="1036" max="1036" width="9" style="24" customWidth="1"/>
    <col min="1037" max="1037" width="8.42578125" style="24" customWidth="1"/>
    <col min="1038" max="1038" width="9.7109375" style="24" customWidth="1"/>
    <col min="1039" max="1039" width="14" style="24" customWidth="1"/>
    <col min="1040" max="1040" width="11" style="24" customWidth="1"/>
    <col min="1041" max="1280" width="24.140625" style="24"/>
    <col min="1281" max="1281" width="77.140625" style="24" customWidth="1"/>
    <col min="1282" max="1282" width="16.28515625" style="24" customWidth="1"/>
    <col min="1283" max="1283" width="27.42578125" style="24" customWidth="1"/>
    <col min="1284" max="1284" width="16.140625" style="24" customWidth="1"/>
    <col min="1285" max="1285" width="11.85546875" style="24" customWidth="1"/>
    <col min="1286" max="1286" width="46.42578125" style="24" customWidth="1"/>
    <col min="1287" max="1287" width="11.42578125" style="24" customWidth="1"/>
    <col min="1288" max="1288" width="17.28515625" style="24" customWidth="1"/>
    <col min="1289" max="1289" width="10.85546875" style="24" customWidth="1"/>
    <col min="1290" max="1290" width="13.7109375" style="24" customWidth="1"/>
    <col min="1291" max="1291" width="9.28515625" style="24" customWidth="1"/>
    <col min="1292" max="1292" width="9" style="24" customWidth="1"/>
    <col min="1293" max="1293" width="8.42578125" style="24" customWidth="1"/>
    <col min="1294" max="1294" width="9.7109375" style="24" customWidth="1"/>
    <col min="1295" max="1295" width="14" style="24" customWidth="1"/>
    <col min="1296" max="1296" width="11" style="24" customWidth="1"/>
    <col min="1297" max="1536" width="24.140625" style="24"/>
    <col min="1537" max="1537" width="77.140625" style="24" customWidth="1"/>
    <col min="1538" max="1538" width="16.28515625" style="24" customWidth="1"/>
    <col min="1539" max="1539" width="27.42578125" style="24" customWidth="1"/>
    <col min="1540" max="1540" width="16.140625" style="24" customWidth="1"/>
    <col min="1541" max="1541" width="11.85546875" style="24" customWidth="1"/>
    <col min="1542" max="1542" width="46.42578125" style="24" customWidth="1"/>
    <col min="1543" max="1543" width="11.42578125" style="24" customWidth="1"/>
    <col min="1544" max="1544" width="17.28515625" style="24" customWidth="1"/>
    <col min="1545" max="1545" width="10.85546875" style="24" customWidth="1"/>
    <col min="1546" max="1546" width="13.7109375" style="24" customWidth="1"/>
    <col min="1547" max="1547" width="9.28515625" style="24" customWidth="1"/>
    <col min="1548" max="1548" width="9" style="24" customWidth="1"/>
    <col min="1549" max="1549" width="8.42578125" style="24" customWidth="1"/>
    <col min="1550" max="1550" width="9.7109375" style="24" customWidth="1"/>
    <col min="1551" max="1551" width="14" style="24" customWidth="1"/>
    <col min="1552" max="1552" width="11" style="24" customWidth="1"/>
    <col min="1553" max="1792" width="24.140625" style="24"/>
    <col min="1793" max="1793" width="77.140625" style="24" customWidth="1"/>
    <col min="1794" max="1794" width="16.28515625" style="24" customWidth="1"/>
    <col min="1795" max="1795" width="27.42578125" style="24" customWidth="1"/>
    <col min="1796" max="1796" width="16.140625" style="24" customWidth="1"/>
    <col min="1797" max="1797" width="11.85546875" style="24" customWidth="1"/>
    <col min="1798" max="1798" width="46.42578125" style="24" customWidth="1"/>
    <col min="1799" max="1799" width="11.42578125" style="24" customWidth="1"/>
    <col min="1800" max="1800" width="17.28515625" style="24" customWidth="1"/>
    <col min="1801" max="1801" width="10.85546875" style="24" customWidth="1"/>
    <col min="1802" max="1802" width="13.7109375" style="24" customWidth="1"/>
    <col min="1803" max="1803" width="9.28515625" style="24" customWidth="1"/>
    <col min="1804" max="1804" width="9" style="24" customWidth="1"/>
    <col min="1805" max="1805" width="8.42578125" style="24" customWidth="1"/>
    <col min="1806" max="1806" width="9.7109375" style="24" customWidth="1"/>
    <col min="1807" max="1807" width="14" style="24" customWidth="1"/>
    <col min="1808" max="1808" width="11" style="24" customWidth="1"/>
    <col min="1809" max="2048" width="24.140625" style="24"/>
    <col min="2049" max="2049" width="77.140625" style="24" customWidth="1"/>
    <col min="2050" max="2050" width="16.28515625" style="24" customWidth="1"/>
    <col min="2051" max="2051" width="27.42578125" style="24" customWidth="1"/>
    <col min="2052" max="2052" width="16.140625" style="24" customWidth="1"/>
    <col min="2053" max="2053" width="11.85546875" style="24" customWidth="1"/>
    <col min="2054" max="2054" width="46.42578125" style="24" customWidth="1"/>
    <col min="2055" max="2055" width="11.42578125" style="24" customWidth="1"/>
    <col min="2056" max="2056" width="17.28515625" style="24" customWidth="1"/>
    <col min="2057" max="2057" width="10.85546875" style="24" customWidth="1"/>
    <col min="2058" max="2058" width="13.7109375" style="24" customWidth="1"/>
    <col min="2059" max="2059" width="9.28515625" style="24" customWidth="1"/>
    <col min="2060" max="2060" width="9" style="24" customWidth="1"/>
    <col min="2061" max="2061" width="8.42578125" style="24" customWidth="1"/>
    <col min="2062" max="2062" width="9.7109375" style="24" customWidth="1"/>
    <col min="2063" max="2063" width="14" style="24" customWidth="1"/>
    <col min="2064" max="2064" width="11" style="24" customWidth="1"/>
    <col min="2065" max="2304" width="24.140625" style="24"/>
    <col min="2305" max="2305" width="77.140625" style="24" customWidth="1"/>
    <col min="2306" max="2306" width="16.28515625" style="24" customWidth="1"/>
    <col min="2307" max="2307" width="27.42578125" style="24" customWidth="1"/>
    <col min="2308" max="2308" width="16.140625" style="24" customWidth="1"/>
    <col min="2309" max="2309" width="11.85546875" style="24" customWidth="1"/>
    <col min="2310" max="2310" width="46.42578125" style="24" customWidth="1"/>
    <col min="2311" max="2311" width="11.42578125" style="24" customWidth="1"/>
    <col min="2312" max="2312" width="17.28515625" style="24" customWidth="1"/>
    <col min="2313" max="2313" width="10.85546875" style="24" customWidth="1"/>
    <col min="2314" max="2314" width="13.7109375" style="24" customWidth="1"/>
    <col min="2315" max="2315" width="9.28515625" style="24" customWidth="1"/>
    <col min="2316" max="2316" width="9" style="24" customWidth="1"/>
    <col min="2317" max="2317" width="8.42578125" style="24" customWidth="1"/>
    <col min="2318" max="2318" width="9.7109375" style="24" customWidth="1"/>
    <col min="2319" max="2319" width="14" style="24" customWidth="1"/>
    <col min="2320" max="2320" width="11" style="24" customWidth="1"/>
    <col min="2321" max="2560" width="24.140625" style="24"/>
    <col min="2561" max="2561" width="77.140625" style="24" customWidth="1"/>
    <col min="2562" max="2562" width="16.28515625" style="24" customWidth="1"/>
    <col min="2563" max="2563" width="27.42578125" style="24" customWidth="1"/>
    <col min="2564" max="2564" width="16.140625" style="24" customWidth="1"/>
    <col min="2565" max="2565" width="11.85546875" style="24" customWidth="1"/>
    <col min="2566" max="2566" width="46.42578125" style="24" customWidth="1"/>
    <col min="2567" max="2567" width="11.42578125" style="24" customWidth="1"/>
    <col min="2568" max="2568" width="17.28515625" style="24" customWidth="1"/>
    <col min="2569" max="2569" width="10.85546875" style="24" customWidth="1"/>
    <col min="2570" max="2570" width="13.7109375" style="24" customWidth="1"/>
    <col min="2571" max="2571" width="9.28515625" style="24" customWidth="1"/>
    <col min="2572" max="2572" width="9" style="24" customWidth="1"/>
    <col min="2573" max="2573" width="8.42578125" style="24" customWidth="1"/>
    <col min="2574" max="2574" width="9.7109375" style="24" customWidth="1"/>
    <col min="2575" max="2575" width="14" style="24" customWidth="1"/>
    <col min="2576" max="2576" width="11" style="24" customWidth="1"/>
    <col min="2577" max="2816" width="24.140625" style="24"/>
    <col min="2817" max="2817" width="77.140625" style="24" customWidth="1"/>
    <col min="2818" max="2818" width="16.28515625" style="24" customWidth="1"/>
    <col min="2819" max="2819" width="27.42578125" style="24" customWidth="1"/>
    <col min="2820" max="2820" width="16.140625" style="24" customWidth="1"/>
    <col min="2821" max="2821" width="11.85546875" style="24" customWidth="1"/>
    <col min="2822" max="2822" width="46.42578125" style="24" customWidth="1"/>
    <col min="2823" max="2823" width="11.42578125" style="24" customWidth="1"/>
    <col min="2824" max="2824" width="17.28515625" style="24" customWidth="1"/>
    <col min="2825" max="2825" width="10.85546875" style="24" customWidth="1"/>
    <col min="2826" max="2826" width="13.7109375" style="24" customWidth="1"/>
    <col min="2827" max="2827" width="9.28515625" style="24" customWidth="1"/>
    <col min="2828" max="2828" width="9" style="24" customWidth="1"/>
    <col min="2829" max="2829" width="8.42578125" style="24" customWidth="1"/>
    <col min="2830" max="2830" width="9.7109375" style="24" customWidth="1"/>
    <col min="2831" max="2831" width="14" style="24" customWidth="1"/>
    <col min="2832" max="2832" width="11" style="24" customWidth="1"/>
    <col min="2833" max="3072" width="24.140625" style="24"/>
    <col min="3073" max="3073" width="77.140625" style="24" customWidth="1"/>
    <col min="3074" max="3074" width="16.28515625" style="24" customWidth="1"/>
    <col min="3075" max="3075" width="27.42578125" style="24" customWidth="1"/>
    <col min="3076" max="3076" width="16.140625" style="24" customWidth="1"/>
    <col min="3077" max="3077" width="11.85546875" style="24" customWidth="1"/>
    <col min="3078" max="3078" width="46.42578125" style="24" customWidth="1"/>
    <col min="3079" max="3079" width="11.42578125" style="24" customWidth="1"/>
    <col min="3080" max="3080" width="17.28515625" style="24" customWidth="1"/>
    <col min="3081" max="3081" width="10.85546875" style="24" customWidth="1"/>
    <col min="3082" max="3082" width="13.7109375" style="24" customWidth="1"/>
    <col min="3083" max="3083" width="9.28515625" style="24" customWidth="1"/>
    <col min="3084" max="3084" width="9" style="24" customWidth="1"/>
    <col min="3085" max="3085" width="8.42578125" style="24" customWidth="1"/>
    <col min="3086" max="3086" width="9.7109375" style="24" customWidth="1"/>
    <col min="3087" max="3087" width="14" style="24" customWidth="1"/>
    <col min="3088" max="3088" width="11" style="24" customWidth="1"/>
    <col min="3089" max="3328" width="24.140625" style="24"/>
    <col min="3329" max="3329" width="77.140625" style="24" customWidth="1"/>
    <col min="3330" max="3330" width="16.28515625" style="24" customWidth="1"/>
    <col min="3331" max="3331" width="27.42578125" style="24" customWidth="1"/>
    <col min="3332" max="3332" width="16.140625" style="24" customWidth="1"/>
    <col min="3333" max="3333" width="11.85546875" style="24" customWidth="1"/>
    <col min="3334" max="3334" width="46.42578125" style="24" customWidth="1"/>
    <col min="3335" max="3335" width="11.42578125" style="24" customWidth="1"/>
    <col min="3336" max="3336" width="17.28515625" style="24" customWidth="1"/>
    <col min="3337" max="3337" width="10.85546875" style="24" customWidth="1"/>
    <col min="3338" max="3338" width="13.7109375" style="24" customWidth="1"/>
    <col min="3339" max="3339" width="9.28515625" style="24" customWidth="1"/>
    <col min="3340" max="3340" width="9" style="24" customWidth="1"/>
    <col min="3341" max="3341" width="8.42578125" style="24" customWidth="1"/>
    <col min="3342" max="3342" width="9.7109375" style="24" customWidth="1"/>
    <col min="3343" max="3343" width="14" style="24" customWidth="1"/>
    <col min="3344" max="3344" width="11" style="24" customWidth="1"/>
    <col min="3345" max="3584" width="24.140625" style="24"/>
    <col min="3585" max="3585" width="77.140625" style="24" customWidth="1"/>
    <col min="3586" max="3586" width="16.28515625" style="24" customWidth="1"/>
    <col min="3587" max="3587" width="27.42578125" style="24" customWidth="1"/>
    <col min="3588" max="3588" width="16.140625" style="24" customWidth="1"/>
    <col min="3589" max="3589" width="11.85546875" style="24" customWidth="1"/>
    <col min="3590" max="3590" width="46.42578125" style="24" customWidth="1"/>
    <col min="3591" max="3591" width="11.42578125" style="24" customWidth="1"/>
    <col min="3592" max="3592" width="17.28515625" style="24" customWidth="1"/>
    <col min="3593" max="3593" width="10.85546875" style="24" customWidth="1"/>
    <col min="3594" max="3594" width="13.7109375" style="24" customWidth="1"/>
    <col min="3595" max="3595" width="9.28515625" style="24" customWidth="1"/>
    <col min="3596" max="3596" width="9" style="24" customWidth="1"/>
    <col min="3597" max="3597" width="8.42578125" style="24" customWidth="1"/>
    <col min="3598" max="3598" width="9.7109375" style="24" customWidth="1"/>
    <col min="3599" max="3599" width="14" style="24" customWidth="1"/>
    <col min="3600" max="3600" width="11" style="24" customWidth="1"/>
    <col min="3601" max="3840" width="24.140625" style="24"/>
    <col min="3841" max="3841" width="77.140625" style="24" customWidth="1"/>
    <col min="3842" max="3842" width="16.28515625" style="24" customWidth="1"/>
    <col min="3843" max="3843" width="27.42578125" style="24" customWidth="1"/>
    <col min="3844" max="3844" width="16.140625" style="24" customWidth="1"/>
    <col min="3845" max="3845" width="11.85546875" style="24" customWidth="1"/>
    <col min="3846" max="3846" width="46.42578125" style="24" customWidth="1"/>
    <col min="3847" max="3847" width="11.42578125" style="24" customWidth="1"/>
    <col min="3848" max="3848" width="17.28515625" style="24" customWidth="1"/>
    <col min="3849" max="3849" width="10.85546875" style="24" customWidth="1"/>
    <col min="3850" max="3850" width="13.7109375" style="24" customWidth="1"/>
    <col min="3851" max="3851" width="9.28515625" style="24" customWidth="1"/>
    <col min="3852" max="3852" width="9" style="24" customWidth="1"/>
    <col min="3853" max="3853" width="8.42578125" style="24" customWidth="1"/>
    <col min="3854" max="3854" width="9.7109375" style="24" customWidth="1"/>
    <col min="3855" max="3855" width="14" style="24" customWidth="1"/>
    <col min="3856" max="3856" width="11" style="24" customWidth="1"/>
    <col min="3857" max="4096" width="24.140625" style="24"/>
    <col min="4097" max="4097" width="77.140625" style="24" customWidth="1"/>
    <col min="4098" max="4098" width="16.28515625" style="24" customWidth="1"/>
    <col min="4099" max="4099" width="27.42578125" style="24" customWidth="1"/>
    <col min="4100" max="4100" width="16.140625" style="24" customWidth="1"/>
    <col min="4101" max="4101" width="11.85546875" style="24" customWidth="1"/>
    <col min="4102" max="4102" width="46.42578125" style="24" customWidth="1"/>
    <col min="4103" max="4103" width="11.42578125" style="24" customWidth="1"/>
    <col min="4104" max="4104" width="17.28515625" style="24" customWidth="1"/>
    <col min="4105" max="4105" width="10.85546875" style="24" customWidth="1"/>
    <col min="4106" max="4106" width="13.7109375" style="24" customWidth="1"/>
    <col min="4107" max="4107" width="9.28515625" style="24" customWidth="1"/>
    <col min="4108" max="4108" width="9" style="24" customWidth="1"/>
    <col min="4109" max="4109" width="8.42578125" style="24" customWidth="1"/>
    <col min="4110" max="4110" width="9.7109375" style="24" customWidth="1"/>
    <col min="4111" max="4111" width="14" style="24" customWidth="1"/>
    <col min="4112" max="4112" width="11" style="24" customWidth="1"/>
    <col min="4113" max="4352" width="24.140625" style="24"/>
    <col min="4353" max="4353" width="77.140625" style="24" customWidth="1"/>
    <col min="4354" max="4354" width="16.28515625" style="24" customWidth="1"/>
    <col min="4355" max="4355" width="27.42578125" style="24" customWidth="1"/>
    <col min="4356" max="4356" width="16.140625" style="24" customWidth="1"/>
    <col min="4357" max="4357" width="11.85546875" style="24" customWidth="1"/>
    <col min="4358" max="4358" width="46.42578125" style="24" customWidth="1"/>
    <col min="4359" max="4359" width="11.42578125" style="24" customWidth="1"/>
    <col min="4360" max="4360" width="17.28515625" style="24" customWidth="1"/>
    <col min="4361" max="4361" width="10.85546875" style="24" customWidth="1"/>
    <col min="4362" max="4362" width="13.7109375" style="24" customWidth="1"/>
    <col min="4363" max="4363" width="9.28515625" style="24" customWidth="1"/>
    <col min="4364" max="4364" width="9" style="24" customWidth="1"/>
    <col min="4365" max="4365" width="8.42578125" style="24" customWidth="1"/>
    <col min="4366" max="4366" width="9.7109375" style="24" customWidth="1"/>
    <col min="4367" max="4367" width="14" style="24" customWidth="1"/>
    <col min="4368" max="4368" width="11" style="24" customWidth="1"/>
    <col min="4369" max="4608" width="24.140625" style="24"/>
    <col min="4609" max="4609" width="77.140625" style="24" customWidth="1"/>
    <col min="4610" max="4610" width="16.28515625" style="24" customWidth="1"/>
    <col min="4611" max="4611" width="27.42578125" style="24" customWidth="1"/>
    <col min="4612" max="4612" width="16.140625" style="24" customWidth="1"/>
    <col min="4613" max="4613" width="11.85546875" style="24" customWidth="1"/>
    <col min="4614" max="4614" width="46.42578125" style="24" customWidth="1"/>
    <col min="4615" max="4615" width="11.42578125" style="24" customWidth="1"/>
    <col min="4616" max="4616" width="17.28515625" style="24" customWidth="1"/>
    <col min="4617" max="4617" width="10.85546875" style="24" customWidth="1"/>
    <col min="4618" max="4618" width="13.7109375" style="24" customWidth="1"/>
    <col min="4619" max="4619" width="9.28515625" style="24" customWidth="1"/>
    <col min="4620" max="4620" width="9" style="24" customWidth="1"/>
    <col min="4621" max="4621" width="8.42578125" style="24" customWidth="1"/>
    <col min="4622" max="4622" width="9.7109375" style="24" customWidth="1"/>
    <col min="4623" max="4623" width="14" style="24" customWidth="1"/>
    <col min="4624" max="4624" width="11" style="24" customWidth="1"/>
    <col min="4625" max="4864" width="24.140625" style="24"/>
    <col min="4865" max="4865" width="77.140625" style="24" customWidth="1"/>
    <col min="4866" max="4866" width="16.28515625" style="24" customWidth="1"/>
    <col min="4867" max="4867" width="27.42578125" style="24" customWidth="1"/>
    <col min="4868" max="4868" width="16.140625" style="24" customWidth="1"/>
    <col min="4869" max="4869" width="11.85546875" style="24" customWidth="1"/>
    <col min="4870" max="4870" width="46.42578125" style="24" customWidth="1"/>
    <col min="4871" max="4871" width="11.42578125" style="24" customWidth="1"/>
    <col min="4872" max="4872" width="17.28515625" style="24" customWidth="1"/>
    <col min="4873" max="4873" width="10.85546875" style="24" customWidth="1"/>
    <col min="4874" max="4874" width="13.7109375" style="24" customWidth="1"/>
    <col min="4875" max="4875" width="9.28515625" style="24" customWidth="1"/>
    <col min="4876" max="4876" width="9" style="24" customWidth="1"/>
    <col min="4877" max="4877" width="8.42578125" style="24" customWidth="1"/>
    <col min="4878" max="4878" width="9.7109375" style="24" customWidth="1"/>
    <col min="4879" max="4879" width="14" style="24" customWidth="1"/>
    <col min="4880" max="4880" width="11" style="24" customWidth="1"/>
    <col min="4881" max="5120" width="24.140625" style="24"/>
    <col min="5121" max="5121" width="77.140625" style="24" customWidth="1"/>
    <col min="5122" max="5122" width="16.28515625" style="24" customWidth="1"/>
    <col min="5123" max="5123" width="27.42578125" style="24" customWidth="1"/>
    <col min="5124" max="5124" width="16.140625" style="24" customWidth="1"/>
    <col min="5125" max="5125" width="11.85546875" style="24" customWidth="1"/>
    <col min="5126" max="5126" width="46.42578125" style="24" customWidth="1"/>
    <col min="5127" max="5127" width="11.42578125" style="24" customWidth="1"/>
    <col min="5128" max="5128" width="17.28515625" style="24" customWidth="1"/>
    <col min="5129" max="5129" width="10.85546875" style="24" customWidth="1"/>
    <col min="5130" max="5130" width="13.7109375" style="24" customWidth="1"/>
    <col min="5131" max="5131" width="9.28515625" style="24" customWidth="1"/>
    <col min="5132" max="5132" width="9" style="24" customWidth="1"/>
    <col min="5133" max="5133" width="8.42578125" style="24" customWidth="1"/>
    <col min="5134" max="5134" width="9.7109375" style="24" customWidth="1"/>
    <col min="5135" max="5135" width="14" style="24" customWidth="1"/>
    <col min="5136" max="5136" width="11" style="24" customWidth="1"/>
    <col min="5137" max="5376" width="24.140625" style="24"/>
    <col min="5377" max="5377" width="77.140625" style="24" customWidth="1"/>
    <col min="5378" max="5378" width="16.28515625" style="24" customWidth="1"/>
    <col min="5379" max="5379" width="27.42578125" style="24" customWidth="1"/>
    <col min="5380" max="5380" width="16.140625" style="24" customWidth="1"/>
    <col min="5381" max="5381" width="11.85546875" style="24" customWidth="1"/>
    <col min="5382" max="5382" width="46.42578125" style="24" customWidth="1"/>
    <col min="5383" max="5383" width="11.42578125" style="24" customWidth="1"/>
    <col min="5384" max="5384" width="17.28515625" style="24" customWidth="1"/>
    <col min="5385" max="5385" width="10.85546875" style="24" customWidth="1"/>
    <col min="5386" max="5386" width="13.7109375" style="24" customWidth="1"/>
    <col min="5387" max="5387" width="9.28515625" style="24" customWidth="1"/>
    <col min="5388" max="5388" width="9" style="24" customWidth="1"/>
    <col min="5389" max="5389" width="8.42578125" style="24" customWidth="1"/>
    <col min="5390" max="5390" width="9.7109375" style="24" customWidth="1"/>
    <col min="5391" max="5391" width="14" style="24" customWidth="1"/>
    <col min="5392" max="5392" width="11" style="24" customWidth="1"/>
    <col min="5393" max="5632" width="24.140625" style="24"/>
    <col min="5633" max="5633" width="77.140625" style="24" customWidth="1"/>
    <col min="5634" max="5634" width="16.28515625" style="24" customWidth="1"/>
    <col min="5635" max="5635" width="27.42578125" style="24" customWidth="1"/>
    <col min="5636" max="5636" width="16.140625" style="24" customWidth="1"/>
    <col min="5637" max="5637" width="11.85546875" style="24" customWidth="1"/>
    <col min="5638" max="5638" width="46.42578125" style="24" customWidth="1"/>
    <col min="5639" max="5639" width="11.42578125" style="24" customWidth="1"/>
    <col min="5640" max="5640" width="17.28515625" style="24" customWidth="1"/>
    <col min="5641" max="5641" width="10.85546875" style="24" customWidth="1"/>
    <col min="5642" max="5642" width="13.7109375" style="24" customWidth="1"/>
    <col min="5643" max="5643" width="9.28515625" style="24" customWidth="1"/>
    <col min="5644" max="5644" width="9" style="24" customWidth="1"/>
    <col min="5645" max="5645" width="8.42578125" style="24" customWidth="1"/>
    <col min="5646" max="5646" width="9.7109375" style="24" customWidth="1"/>
    <col min="5647" max="5647" width="14" style="24" customWidth="1"/>
    <col min="5648" max="5648" width="11" style="24" customWidth="1"/>
    <col min="5649" max="5888" width="24.140625" style="24"/>
    <col min="5889" max="5889" width="77.140625" style="24" customWidth="1"/>
    <col min="5890" max="5890" width="16.28515625" style="24" customWidth="1"/>
    <col min="5891" max="5891" width="27.42578125" style="24" customWidth="1"/>
    <col min="5892" max="5892" width="16.140625" style="24" customWidth="1"/>
    <col min="5893" max="5893" width="11.85546875" style="24" customWidth="1"/>
    <col min="5894" max="5894" width="46.42578125" style="24" customWidth="1"/>
    <col min="5895" max="5895" width="11.42578125" style="24" customWidth="1"/>
    <col min="5896" max="5896" width="17.28515625" style="24" customWidth="1"/>
    <col min="5897" max="5897" width="10.85546875" style="24" customWidth="1"/>
    <col min="5898" max="5898" width="13.7109375" style="24" customWidth="1"/>
    <col min="5899" max="5899" width="9.28515625" style="24" customWidth="1"/>
    <col min="5900" max="5900" width="9" style="24" customWidth="1"/>
    <col min="5901" max="5901" width="8.42578125" style="24" customWidth="1"/>
    <col min="5902" max="5902" width="9.7109375" style="24" customWidth="1"/>
    <col min="5903" max="5903" width="14" style="24" customWidth="1"/>
    <col min="5904" max="5904" width="11" style="24" customWidth="1"/>
    <col min="5905" max="6144" width="24.140625" style="24"/>
    <col min="6145" max="6145" width="77.140625" style="24" customWidth="1"/>
    <col min="6146" max="6146" width="16.28515625" style="24" customWidth="1"/>
    <col min="6147" max="6147" width="27.42578125" style="24" customWidth="1"/>
    <col min="6148" max="6148" width="16.140625" style="24" customWidth="1"/>
    <col min="6149" max="6149" width="11.85546875" style="24" customWidth="1"/>
    <col min="6150" max="6150" width="46.42578125" style="24" customWidth="1"/>
    <col min="6151" max="6151" width="11.42578125" style="24" customWidth="1"/>
    <col min="6152" max="6152" width="17.28515625" style="24" customWidth="1"/>
    <col min="6153" max="6153" width="10.85546875" style="24" customWidth="1"/>
    <col min="6154" max="6154" width="13.7109375" style="24" customWidth="1"/>
    <col min="6155" max="6155" width="9.28515625" style="24" customWidth="1"/>
    <col min="6156" max="6156" width="9" style="24" customWidth="1"/>
    <col min="6157" max="6157" width="8.42578125" style="24" customWidth="1"/>
    <col min="6158" max="6158" width="9.7109375" style="24" customWidth="1"/>
    <col min="6159" max="6159" width="14" style="24" customWidth="1"/>
    <col min="6160" max="6160" width="11" style="24" customWidth="1"/>
    <col min="6161" max="6400" width="24.140625" style="24"/>
    <col min="6401" max="6401" width="77.140625" style="24" customWidth="1"/>
    <col min="6402" max="6402" width="16.28515625" style="24" customWidth="1"/>
    <col min="6403" max="6403" width="27.42578125" style="24" customWidth="1"/>
    <col min="6404" max="6404" width="16.140625" style="24" customWidth="1"/>
    <col min="6405" max="6405" width="11.85546875" style="24" customWidth="1"/>
    <col min="6406" max="6406" width="46.42578125" style="24" customWidth="1"/>
    <col min="6407" max="6407" width="11.42578125" style="24" customWidth="1"/>
    <col min="6408" max="6408" width="17.28515625" style="24" customWidth="1"/>
    <col min="6409" max="6409" width="10.85546875" style="24" customWidth="1"/>
    <col min="6410" max="6410" width="13.7109375" style="24" customWidth="1"/>
    <col min="6411" max="6411" width="9.28515625" style="24" customWidth="1"/>
    <col min="6412" max="6412" width="9" style="24" customWidth="1"/>
    <col min="6413" max="6413" width="8.42578125" style="24" customWidth="1"/>
    <col min="6414" max="6414" width="9.7109375" style="24" customWidth="1"/>
    <col min="6415" max="6415" width="14" style="24" customWidth="1"/>
    <col min="6416" max="6416" width="11" style="24" customWidth="1"/>
    <col min="6417" max="6656" width="24.140625" style="24"/>
    <col min="6657" max="6657" width="77.140625" style="24" customWidth="1"/>
    <col min="6658" max="6658" width="16.28515625" style="24" customWidth="1"/>
    <col min="6659" max="6659" width="27.42578125" style="24" customWidth="1"/>
    <col min="6660" max="6660" width="16.140625" style="24" customWidth="1"/>
    <col min="6661" max="6661" width="11.85546875" style="24" customWidth="1"/>
    <col min="6662" max="6662" width="46.42578125" style="24" customWidth="1"/>
    <col min="6663" max="6663" width="11.42578125" style="24" customWidth="1"/>
    <col min="6664" max="6664" width="17.28515625" style="24" customWidth="1"/>
    <col min="6665" max="6665" width="10.85546875" style="24" customWidth="1"/>
    <col min="6666" max="6666" width="13.7109375" style="24" customWidth="1"/>
    <col min="6667" max="6667" width="9.28515625" style="24" customWidth="1"/>
    <col min="6668" max="6668" width="9" style="24" customWidth="1"/>
    <col min="6669" max="6669" width="8.42578125" style="24" customWidth="1"/>
    <col min="6670" max="6670" width="9.7109375" style="24" customWidth="1"/>
    <col min="6671" max="6671" width="14" style="24" customWidth="1"/>
    <col min="6672" max="6672" width="11" style="24" customWidth="1"/>
    <col min="6673" max="6912" width="24.140625" style="24"/>
    <col min="6913" max="6913" width="77.140625" style="24" customWidth="1"/>
    <col min="6914" max="6914" width="16.28515625" style="24" customWidth="1"/>
    <col min="6915" max="6915" width="27.42578125" style="24" customWidth="1"/>
    <col min="6916" max="6916" width="16.140625" style="24" customWidth="1"/>
    <col min="6917" max="6917" width="11.85546875" style="24" customWidth="1"/>
    <col min="6918" max="6918" width="46.42578125" style="24" customWidth="1"/>
    <col min="6919" max="6919" width="11.42578125" style="24" customWidth="1"/>
    <col min="6920" max="6920" width="17.28515625" style="24" customWidth="1"/>
    <col min="6921" max="6921" width="10.85546875" style="24" customWidth="1"/>
    <col min="6922" max="6922" width="13.7109375" style="24" customWidth="1"/>
    <col min="6923" max="6923" width="9.28515625" style="24" customWidth="1"/>
    <col min="6924" max="6924" width="9" style="24" customWidth="1"/>
    <col min="6925" max="6925" width="8.42578125" style="24" customWidth="1"/>
    <col min="6926" max="6926" width="9.7109375" style="24" customWidth="1"/>
    <col min="6927" max="6927" width="14" style="24" customWidth="1"/>
    <col min="6928" max="6928" width="11" style="24" customWidth="1"/>
    <col min="6929" max="7168" width="24.140625" style="24"/>
    <col min="7169" max="7169" width="77.140625" style="24" customWidth="1"/>
    <col min="7170" max="7170" width="16.28515625" style="24" customWidth="1"/>
    <col min="7171" max="7171" width="27.42578125" style="24" customWidth="1"/>
    <col min="7172" max="7172" width="16.140625" style="24" customWidth="1"/>
    <col min="7173" max="7173" width="11.85546875" style="24" customWidth="1"/>
    <col min="7174" max="7174" width="46.42578125" style="24" customWidth="1"/>
    <col min="7175" max="7175" width="11.42578125" style="24" customWidth="1"/>
    <col min="7176" max="7176" width="17.28515625" style="24" customWidth="1"/>
    <col min="7177" max="7177" width="10.85546875" style="24" customWidth="1"/>
    <col min="7178" max="7178" width="13.7109375" style="24" customWidth="1"/>
    <col min="7179" max="7179" width="9.28515625" style="24" customWidth="1"/>
    <col min="7180" max="7180" width="9" style="24" customWidth="1"/>
    <col min="7181" max="7181" width="8.42578125" style="24" customWidth="1"/>
    <col min="7182" max="7182" width="9.7109375" style="24" customWidth="1"/>
    <col min="7183" max="7183" width="14" style="24" customWidth="1"/>
    <col min="7184" max="7184" width="11" style="24" customWidth="1"/>
    <col min="7185" max="7424" width="24.140625" style="24"/>
    <col min="7425" max="7425" width="77.140625" style="24" customWidth="1"/>
    <col min="7426" max="7426" width="16.28515625" style="24" customWidth="1"/>
    <col min="7427" max="7427" width="27.42578125" style="24" customWidth="1"/>
    <col min="7428" max="7428" width="16.140625" style="24" customWidth="1"/>
    <col min="7429" max="7429" width="11.85546875" style="24" customWidth="1"/>
    <col min="7430" max="7430" width="46.42578125" style="24" customWidth="1"/>
    <col min="7431" max="7431" width="11.42578125" style="24" customWidth="1"/>
    <col min="7432" max="7432" width="17.28515625" style="24" customWidth="1"/>
    <col min="7433" max="7433" width="10.85546875" style="24" customWidth="1"/>
    <col min="7434" max="7434" width="13.7109375" style="24" customWidth="1"/>
    <col min="7435" max="7435" width="9.28515625" style="24" customWidth="1"/>
    <col min="7436" max="7436" width="9" style="24" customWidth="1"/>
    <col min="7437" max="7437" width="8.42578125" style="24" customWidth="1"/>
    <col min="7438" max="7438" width="9.7109375" style="24" customWidth="1"/>
    <col min="7439" max="7439" width="14" style="24" customWidth="1"/>
    <col min="7440" max="7440" width="11" style="24" customWidth="1"/>
    <col min="7441" max="7680" width="24.140625" style="24"/>
    <col min="7681" max="7681" width="77.140625" style="24" customWidth="1"/>
    <col min="7682" max="7682" width="16.28515625" style="24" customWidth="1"/>
    <col min="7683" max="7683" width="27.42578125" style="24" customWidth="1"/>
    <col min="7684" max="7684" width="16.140625" style="24" customWidth="1"/>
    <col min="7685" max="7685" width="11.85546875" style="24" customWidth="1"/>
    <col min="7686" max="7686" width="46.42578125" style="24" customWidth="1"/>
    <col min="7687" max="7687" width="11.42578125" style="24" customWidth="1"/>
    <col min="7688" max="7688" width="17.28515625" style="24" customWidth="1"/>
    <col min="7689" max="7689" width="10.85546875" style="24" customWidth="1"/>
    <col min="7690" max="7690" width="13.7109375" style="24" customWidth="1"/>
    <col min="7691" max="7691" width="9.28515625" style="24" customWidth="1"/>
    <col min="7692" max="7692" width="9" style="24" customWidth="1"/>
    <col min="7693" max="7693" width="8.42578125" style="24" customWidth="1"/>
    <col min="7694" max="7694" width="9.7109375" style="24" customWidth="1"/>
    <col min="7695" max="7695" width="14" style="24" customWidth="1"/>
    <col min="7696" max="7696" width="11" style="24" customWidth="1"/>
    <col min="7697" max="7936" width="24.140625" style="24"/>
    <col min="7937" max="7937" width="77.140625" style="24" customWidth="1"/>
    <col min="7938" max="7938" width="16.28515625" style="24" customWidth="1"/>
    <col min="7939" max="7939" width="27.42578125" style="24" customWidth="1"/>
    <col min="7940" max="7940" width="16.140625" style="24" customWidth="1"/>
    <col min="7941" max="7941" width="11.85546875" style="24" customWidth="1"/>
    <col min="7942" max="7942" width="46.42578125" style="24" customWidth="1"/>
    <col min="7943" max="7943" width="11.42578125" style="24" customWidth="1"/>
    <col min="7944" max="7944" width="17.28515625" style="24" customWidth="1"/>
    <col min="7945" max="7945" width="10.85546875" style="24" customWidth="1"/>
    <col min="7946" max="7946" width="13.7109375" style="24" customWidth="1"/>
    <col min="7947" max="7947" width="9.28515625" style="24" customWidth="1"/>
    <col min="7948" max="7948" width="9" style="24" customWidth="1"/>
    <col min="7949" max="7949" width="8.42578125" style="24" customWidth="1"/>
    <col min="7950" max="7950" width="9.7109375" style="24" customWidth="1"/>
    <col min="7951" max="7951" width="14" style="24" customWidth="1"/>
    <col min="7952" max="7952" width="11" style="24" customWidth="1"/>
    <col min="7953" max="8192" width="24.140625" style="24"/>
    <col min="8193" max="8193" width="77.140625" style="24" customWidth="1"/>
    <col min="8194" max="8194" width="16.28515625" style="24" customWidth="1"/>
    <col min="8195" max="8195" width="27.42578125" style="24" customWidth="1"/>
    <col min="8196" max="8196" width="16.140625" style="24" customWidth="1"/>
    <col min="8197" max="8197" width="11.85546875" style="24" customWidth="1"/>
    <col min="8198" max="8198" width="46.42578125" style="24" customWidth="1"/>
    <col min="8199" max="8199" width="11.42578125" style="24" customWidth="1"/>
    <col min="8200" max="8200" width="17.28515625" style="24" customWidth="1"/>
    <col min="8201" max="8201" width="10.85546875" style="24" customWidth="1"/>
    <col min="8202" max="8202" width="13.7109375" style="24" customWidth="1"/>
    <col min="8203" max="8203" width="9.28515625" style="24" customWidth="1"/>
    <col min="8204" max="8204" width="9" style="24" customWidth="1"/>
    <col min="8205" max="8205" width="8.42578125" style="24" customWidth="1"/>
    <col min="8206" max="8206" width="9.7109375" style="24" customWidth="1"/>
    <col min="8207" max="8207" width="14" style="24" customWidth="1"/>
    <col min="8208" max="8208" width="11" style="24" customWidth="1"/>
    <col min="8209" max="8448" width="24.140625" style="24"/>
    <col min="8449" max="8449" width="77.140625" style="24" customWidth="1"/>
    <col min="8450" max="8450" width="16.28515625" style="24" customWidth="1"/>
    <col min="8451" max="8451" width="27.42578125" style="24" customWidth="1"/>
    <col min="8452" max="8452" width="16.140625" style="24" customWidth="1"/>
    <col min="8453" max="8453" width="11.85546875" style="24" customWidth="1"/>
    <col min="8454" max="8454" width="46.42578125" style="24" customWidth="1"/>
    <col min="8455" max="8455" width="11.42578125" style="24" customWidth="1"/>
    <col min="8456" max="8456" width="17.28515625" style="24" customWidth="1"/>
    <col min="8457" max="8457" width="10.85546875" style="24" customWidth="1"/>
    <col min="8458" max="8458" width="13.7109375" style="24" customWidth="1"/>
    <col min="8459" max="8459" width="9.28515625" style="24" customWidth="1"/>
    <col min="8460" max="8460" width="9" style="24" customWidth="1"/>
    <col min="8461" max="8461" width="8.42578125" style="24" customWidth="1"/>
    <col min="8462" max="8462" width="9.7109375" style="24" customWidth="1"/>
    <col min="8463" max="8463" width="14" style="24" customWidth="1"/>
    <col min="8464" max="8464" width="11" style="24" customWidth="1"/>
    <col min="8465" max="8704" width="24.140625" style="24"/>
    <col min="8705" max="8705" width="77.140625" style="24" customWidth="1"/>
    <col min="8706" max="8706" width="16.28515625" style="24" customWidth="1"/>
    <col min="8707" max="8707" width="27.42578125" style="24" customWidth="1"/>
    <col min="8708" max="8708" width="16.140625" style="24" customWidth="1"/>
    <col min="8709" max="8709" width="11.85546875" style="24" customWidth="1"/>
    <col min="8710" max="8710" width="46.42578125" style="24" customWidth="1"/>
    <col min="8711" max="8711" width="11.42578125" style="24" customWidth="1"/>
    <col min="8712" max="8712" width="17.28515625" style="24" customWidth="1"/>
    <col min="8713" max="8713" width="10.85546875" style="24" customWidth="1"/>
    <col min="8714" max="8714" width="13.7109375" style="24" customWidth="1"/>
    <col min="8715" max="8715" width="9.28515625" style="24" customWidth="1"/>
    <col min="8716" max="8716" width="9" style="24" customWidth="1"/>
    <col min="8717" max="8717" width="8.42578125" style="24" customWidth="1"/>
    <col min="8718" max="8718" width="9.7109375" style="24" customWidth="1"/>
    <col min="8719" max="8719" width="14" style="24" customWidth="1"/>
    <col min="8720" max="8720" width="11" style="24" customWidth="1"/>
    <col min="8721" max="8960" width="24.140625" style="24"/>
    <col min="8961" max="8961" width="77.140625" style="24" customWidth="1"/>
    <col min="8962" max="8962" width="16.28515625" style="24" customWidth="1"/>
    <col min="8963" max="8963" width="27.42578125" style="24" customWidth="1"/>
    <col min="8964" max="8964" width="16.140625" style="24" customWidth="1"/>
    <col min="8965" max="8965" width="11.85546875" style="24" customWidth="1"/>
    <col min="8966" max="8966" width="46.42578125" style="24" customWidth="1"/>
    <col min="8967" max="8967" width="11.42578125" style="24" customWidth="1"/>
    <col min="8968" max="8968" width="17.28515625" style="24" customWidth="1"/>
    <col min="8969" max="8969" width="10.85546875" style="24" customWidth="1"/>
    <col min="8970" max="8970" width="13.7109375" style="24" customWidth="1"/>
    <col min="8971" max="8971" width="9.28515625" style="24" customWidth="1"/>
    <col min="8972" max="8972" width="9" style="24" customWidth="1"/>
    <col min="8973" max="8973" width="8.42578125" style="24" customWidth="1"/>
    <col min="8974" max="8974" width="9.7109375" style="24" customWidth="1"/>
    <col min="8975" max="8975" width="14" style="24" customWidth="1"/>
    <col min="8976" max="8976" width="11" style="24" customWidth="1"/>
    <col min="8977" max="9216" width="24.140625" style="24"/>
    <col min="9217" max="9217" width="77.140625" style="24" customWidth="1"/>
    <col min="9218" max="9218" width="16.28515625" style="24" customWidth="1"/>
    <col min="9219" max="9219" width="27.42578125" style="24" customWidth="1"/>
    <col min="9220" max="9220" width="16.140625" style="24" customWidth="1"/>
    <col min="9221" max="9221" width="11.85546875" style="24" customWidth="1"/>
    <col min="9222" max="9222" width="46.42578125" style="24" customWidth="1"/>
    <col min="9223" max="9223" width="11.42578125" style="24" customWidth="1"/>
    <col min="9224" max="9224" width="17.28515625" style="24" customWidth="1"/>
    <col min="9225" max="9225" width="10.85546875" style="24" customWidth="1"/>
    <col min="9226" max="9226" width="13.7109375" style="24" customWidth="1"/>
    <col min="9227" max="9227" width="9.28515625" style="24" customWidth="1"/>
    <col min="9228" max="9228" width="9" style="24" customWidth="1"/>
    <col min="9229" max="9229" width="8.42578125" style="24" customWidth="1"/>
    <col min="9230" max="9230" width="9.7109375" style="24" customWidth="1"/>
    <col min="9231" max="9231" width="14" style="24" customWidth="1"/>
    <col min="9232" max="9232" width="11" style="24" customWidth="1"/>
    <col min="9233" max="9472" width="24.140625" style="24"/>
    <col min="9473" max="9473" width="77.140625" style="24" customWidth="1"/>
    <col min="9474" max="9474" width="16.28515625" style="24" customWidth="1"/>
    <col min="9475" max="9475" width="27.42578125" style="24" customWidth="1"/>
    <col min="9476" max="9476" width="16.140625" style="24" customWidth="1"/>
    <col min="9477" max="9477" width="11.85546875" style="24" customWidth="1"/>
    <col min="9478" max="9478" width="46.42578125" style="24" customWidth="1"/>
    <col min="9479" max="9479" width="11.42578125" style="24" customWidth="1"/>
    <col min="9480" max="9480" width="17.28515625" style="24" customWidth="1"/>
    <col min="9481" max="9481" width="10.85546875" style="24" customWidth="1"/>
    <col min="9482" max="9482" width="13.7109375" style="24" customWidth="1"/>
    <col min="9483" max="9483" width="9.28515625" style="24" customWidth="1"/>
    <col min="9484" max="9484" width="9" style="24" customWidth="1"/>
    <col min="9485" max="9485" width="8.42578125" style="24" customWidth="1"/>
    <col min="9486" max="9486" width="9.7109375" style="24" customWidth="1"/>
    <col min="9487" max="9487" width="14" style="24" customWidth="1"/>
    <col min="9488" max="9488" width="11" style="24" customWidth="1"/>
    <col min="9489" max="9728" width="24.140625" style="24"/>
    <col min="9729" max="9729" width="77.140625" style="24" customWidth="1"/>
    <col min="9730" max="9730" width="16.28515625" style="24" customWidth="1"/>
    <col min="9731" max="9731" width="27.42578125" style="24" customWidth="1"/>
    <col min="9732" max="9732" width="16.140625" style="24" customWidth="1"/>
    <col min="9733" max="9733" width="11.85546875" style="24" customWidth="1"/>
    <col min="9734" max="9734" width="46.42578125" style="24" customWidth="1"/>
    <col min="9735" max="9735" width="11.42578125" style="24" customWidth="1"/>
    <col min="9736" max="9736" width="17.28515625" style="24" customWidth="1"/>
    <col min="9737" max="9737" width="10.85546875" style="24" customWidth="1"/>
    <col min="9738" max="9738" width="13.7109375" style="24" customWidth="1"/>
    <col min="9739" max="9739" width="9.28515625" style="24" customWidth="1"/>
    <col min="9740" max="9740" width="9" style="24" customWidth="1"/>
    <col min="9741" max="9741" width="8.42578125" style="24" customWidth="1"/>
    <col min="9742" max="9742" width="9.7109375" style="24" customWidth="1"/>
    <col min="9743" max="9743" width="14" style="24" customWidth="1"/>
    <col min="9744" max="9744" width="11" style="24" customWidth="1"/>
    <col min="9745" max="9984" width="24.140625" style="24"/>
    <col min="9985" max="9985" width="77.140625" style="24" customWidth="1"/>
    <col min="9986" max="9986" width="16.28515625" style="24" customWidth="1"/>
    <col min="9987" max="9987" width="27.42578125" style="24" customWidth="1"/>
    <col min="9988" max="9988" width="16.140625" style="24" customWidth="1"/>
    <col min="9989" max="9989" width="11.85546875" style="24" customWidth="1"/>
    <col min="9990" max="9990" width="46.42578125" style="24" customWidth="1"/>
    <col min="9991" max="9991" width="11.42578125" style="24" customWidth="1"/>
    <col min="9992" max="9992" width="17.28515625" style="24" customWidth="1"/>
    <col min="9993" max="9993" width="10.85546875" style="24" customWidth="1"/>
    <col min="9994" max="9994" width="13.7109375" style="24" customWidth="1"/>
    <col min="9995" max="9995" width="9.28515625" style="24" customWidth="1"/>
    <col min="9996" max="9996" width="9" style="24" customWidth="1"/>
    <col min="9997" max="9997" width="8.42578125" style="24" customWidth="1"/>
    <col min="9998" max="9998" width="9.7109375" style="24" customWidth="1"/>
    <col min="9999" max="9999" width="14" style="24" customWidth="1"/>
    <col min="10000" max="10000" width="11" style="24" customWidth="1"/>
    <col min="10001" max="10240" width="24.140625" style="24"/>
    <col min="10241" max="10241" width="77.140625" style="24" customWidth="1"/>
    <col min="10242" max="10242" width="16.28515625" style="24" customWidth="1"/>
    <col min="10243" max="10243" width="27.42578125" style="24" customWidth="1"/>
    <col min="10244" max="10244" width="16.140625" style="24" customWidth="1"/>
    <col min="10245" max="10245" width="11.85546875" style="24" customWidth="1"/>
    <col min="10246" max="10246" width="46.42578125" style="24" customWidth="1"/>
    <col min="10247" max="10247" width="11.42578125" style="24" customWidth="1"/>
    <col min="10248" max="10248" width="17.28515625" style="24" customWidth="1"/>
    <col min="10249" max="10249" width="10.85546875" style="24" customWidth="1"/>
    <col min="10250" max="10250" width="13.7109375" style="24" customWidth="1"/>
    <col min="10251" max="10251" width="9.28515625" style="24" customWidth="1"/>
    <col min="10252" max="10252" width="9" style="24" customWidth="1"/>
    <col min="10253" max="10253" width="8.42578125" style="24" customWidth="1"/>
    <col min="10254" max="10254" width="9.7109375" style="24" customWidth="1"/>
    <col min="10255" max="10255" width="14" style="24" customWidth="1"/>
    <col min="10256" max="10256" width="11" style="24" customWidth="1"/>
    <col min="10257" max="10496" width="24.140625" style="24"/>
    <col min="10497" max="10497" width="77.140625" style="24" customWidth="1"/>
    <col min="10498" max="10498" width="16.28515625" style="24" customWidth="1"/>
    <col min="10499" max="10499" width="27.42578125" style="24" customWidth="1"/>
    <col min="10500" max="10500" width="16.140625" style="24" customWidth="1"/>
    <col min="10501" max="10501" width="11.85546875" style="24" customWidth="1"/>
    <col min="10502" max="10502" width="46.42578125" style="24" customWidth="1"/>
    <col min="10503" max="10503" width="11.42578125" style="24" customWidth="1"/>
    <col min="10504" max="10504" width="17.28515625" style="24" customWidth="1"/>
    <col min="10505" max="10505" width="10.85546875" style="24" customWidth="1"/>
    <col min="10506" max="10506" width="13.7109375" style="24" customWidth="1"/>
    <col min="10507" max="10507" width="9.28515625" style="24" customWidth="1"/>
    <col min="10508" max="10508" width="9" style="24" customWidth="1"/>
    <col min="10509" max="10509" width="8.42578125" style="24" customWidth="1"/>
    <col min="10510" max="10510" width="9.7109375" style="24" customWidth="1"/>
    <col min="10511" max="10511" width="14" style="24" customWidth="1"/>
    <col min="10512" max="10512" width="11" style="24" customWidth="1"/>
    <col min="10513" max="10752" width="24.140625" style="24"/>
    <col min="10753" max="10753" width="77.140625" style="24" customWidth="1"/>
    <col min="10754" max="10754" width="16.28515625" style="24" customWidth="1"/>
    <col min="10755" max="10755" width="27.42578125" style="24" customWidth="1"/>
    <col min="10756" max="10756" width="16.140625" style="24" customWidth="1"/>
    <col min="10757" max="10757" width="11.85546875" style="24" customWidth="1"/>
    <col min="10758" max="10758" width="46.42578125" style="24" customWidth="1"/>
    <col min="10759" max="10759" width="11.42578125" style="24" customWidth="1"/>
    <col min="10760" max="10760" width="17.28515625" style="24" customWidth="1"/>
    <col min="10761" max="10761" width="10.85546875" style="24" customWidth="1"/>
    <col min="10762" max="10762" width="13.7109375" style="24" customWidth="1"/>
    <col min="10763" max="10763" width="9.28515625" style="24" customWidth="1"/>
    <col min="10764" max="10764" width="9" style="24" customWidth="1"/>
    <col min="10765" max="10765" width="8.42578125" style="24" customWidth="1"/>
    <col min="10766" max="10766" width="9.7109375" style="24" customWidth="1"/>
    <col min="10767" max="10767" width="14" style="24" customWidth="1"/>
    <col min="10768" max="10768" width="11" style="24" customWidth="1"/>
    <col min="10769" max="11008" width="24.140625" style="24"/>
    <col min="11009" max="11009" width="77.140625" style="24" customWidth="1"/>
    <col min="11010" max="11010" width="16.28515625" style="24" customWidth="1"/>
    <col min="11011" max="11011" width="27.42578125" style="24" customWidth="1"/>
    <col min="11012" max="11012" width="16.140625" style="24" customWidth="1"/>
    <col min="11013" max="11013" width="11.85546875" style="24" customWidth="1"/>
    <col min="11014" max="11014" width="46.42578125" style="24" customWidth="1"/>
    <col min="11015" max="11015" width="11.42578125" style="24" customWidth="1"/>
    <col min="11016" max="11016" width="17.28515625" style="24" customWidth="1"/>
    <col min="11017" max="11017" width="10.85546875" style="24" customWidth="1"/>
    <col min="11018" max="11018" width="13.7109375" style="24" customWidth="1"/>
    <col min="11019" max="11019" width="9.28515625" style="24" customWidth="1"/>
    <col min="11020" max="11020" width="9" style="24" customWidth="1"/>
    <col min="11021" max="11021" width="8.42578125" style="24" customWidth="1"/>
    <col min="11022" max="11022" width="9.7109375" style="24" customWidth="1"/>
    <col min="11023" max="11023" width="14" style="24" customWidth="1"/>
    <col min="11024" max="11024" width="11" style="24" customWidth="1"/>
    <col min="11025" max="11264" width="24.140625" style="24"/>
    <col min="11265" max="11265" width="77.140625" style="24" customWidth="1"/>
    <col min="11266" max="11266" width="16.28515625" style="24" customWidth="1"/>
    <col min="11267" max="11267" width="27.42578125" style="24" customWidth="1"/>
    <col min="11268" max="11268" width="16.140625" style="24" customWidth="1"/>
    <col min="11269" max="11269" width="11.85546875" style="24" customWidth="1"/>
    <col min="11270" max="11270" width="46.42578125" style="24" customWidth="1"/>
    <col min="11271" max="11271" width="11.42578125" style="24" customWidth="1"/>
    <col min="11272" max="11272" width="17.28515625" style="24" customWidth="1"/>
    <col min="11273" max="11273" width="10.85546875" style="24" customWidth="1"/>
    <col min="11274" max="11274" width="13.7109375" style="24" customWidth="1"/>
    <col min="11275" max="11275" width="9.28515625" style="24" customWidth="1"/>
    <col min="11276" max="11276" width="9" style="24" customWidth="1"/>
    <col min="11277" max="11277" width="8.42578125" style="24" customWidth="1"/>
    <col min="11278" max="11278" width="9.7109375" style="24" customWidth="1"/>
    <col min="11279" max="11279" width="14" style="24" customWidth="1"/>
    <col min="11280" max="11280" width="11" style="24" customWidth="1"/>
    <col min="11281" max="11520" width="24.140625" style="24"/>
    <col min="11521" max="11521" width="77.140625" style="24" customWidth="1"/>
    <col min="11522" max="11522" width="16.28515625" style="24" customWidth="1"/>
    <col min="11523" max="11523" width="27.42578125" style="24" customWidth="1"/>
    <col min="11524" max="11524" width="16.140625" style="24" customWidth="1"/>
    <col min="11525" max="11525" width="11.85546875" style="24" customWidth="1"/>
    <col min="11526" max="11526" width="46.42578125" style="24" customWidth="1"/>
    <col min="11527" max="11527" width="11.42578125" style="24" customWidth="1"/>
    <col min="11528" max="11528" width="17.28515625" style="24" customWidth="1"/>
    <col min="11529" max="11529" width="10.85546875" style="24" customWidth="1"/>
    <col min="11530" max="11530" width="13.7109375" style="24" customWidth="1"/>
    <col min="11531" max="11531" width="9.28515625" style="24" customWidth="1"/>
    <col min="11532" max="11532" width="9" style="24" customWidth="1"/>
    <col min="11533" max="11533" width="8.42578125" style="24" customWidth="1"/>
    <col min="11534" max="11534" width="9.7109375" style="24" customWidth="1"/>
    <col min="11535" max="11535" width="14" style="24" customWidth="1"/>
    <col min="11536" max="11536" width="11" style="24" customWidth="1"/>
    <col min="11537" max="11776" width="24.140625" style="24"/>
    <col min="11777" max="11777" width="77.140625" style="24" customWidth="1"/>
    <col min="11778" max="11778" width="16.28515625" style="24" customWidth="1"/>
    <col min="11779" max="11779" width="27.42578125" style="24" customWidth="1"/>
    <col min="11780" max="11780" width="16.140625" style="24" customWidth="1"/>
    <col min="11781" max="11781" width="11.85546875" style="24" customWidth="1"/>
    <col min="11782" max="11782" width="46.42578125" style="24" customWidth="1"/>
    <col min="11783" max="11783" width="11.42578125" style="24" customWidth="1"/>
    <col min="11784" max="11784" width="17.28515625" style="24" customWidth="1"/>
    <col min="11785" max="11785" width="10.85546875" style="24" customWidth="1"/>
    <col min="11786" max="11786" width="13.7109375" style="24" customWidth="1"/>
    <col min="11787" max="11787" width="9.28515625" style="24" customWidth="1"/>
    <col min="11788" max="11788" width="9" style="24" customWidth="1"/>
    <col min="11789" max="11789" width="8.42578125" style="24" customWidth="1"/>
    <col min="11790" max="11790" width="9.7109375" style="24" customWidth="1"/>
    <col min="11791" max="11791" width="14" style="24" customWidth="1"/>
    <col min="11792" max="11792" width="11" style="24" customWidth="1"/>
    <col min="11793" max="12032" width="24.140625" style="24"/>
    <col min="12033" max="12033" width="77.140625" style="24" customWidth="1"/>
    <col min="12034" max="12034" width="16.28515625" style="24" customWidth="1"/>
    <col min="12035" max="12035" width="27.42578125" style="24" customWidth="1"/>
    <col min="12036" max="12036" width="16.140625" style="24" customWidth="1"/>
    <col min="12037" max="12037" width="11.85546875" style="24" customWidth="1"/>
    <col min="12038" max="12038" width="46.42578125" style="24" customWidth="1"/>
    <col min="12039" max="12039" width="11.42578125" style="24" customWidth="1"/>
    <col min="12040" max="12040" width="17.28515625" style="24" customWidth="1"/>
    <col min="12041" max="12041" width="10.85546875" style="24" customWidth="1"/>
    <col min="12042" max="12042" width="13.7109375" style="24" customWidth="1"/>
    <col min="12043" max="12043" width="9.28515625" style="24" customWidth="1"/>
    <col min="12044" max="12044" width="9" style="24" customWidth="1"/>
    <col min="12045" max="12045" width="8.42578125" style="24" customWidth="1"/>
    <col min="12046" max="12046" width="9.7109375" style="24" customWidth="1"/>
    <col min="12047" max="12047" width="14" style="24" customWidth="1"/>
    <col min="12048" max="12048" width="11" style="24" customWidth="1"/>
    <col min="12049" max="12288" width="24.140625" style="24"/>
    <col min="12289" max="12289" width="77.140625" style="24" customWidth="1"/>
    <col min="12290" max="12290" width="16.28515625" style="24" customWidth="1"/>
    <col min="12291" max="12291" width="27.42578125" style="24" customWidth="1"/>
    <col min="12292" max="12292" width="16.140625" style="24" customWidth="1"/>
    <col min="12293" max="12293" width="11.85546875" style="24" customWidth="1"/>
    <col min="12294" max="12294" width="46.42578125" style="24" customWidth="1"/>
    <col min="12295" max="12295" width="11.42578125" style="24" customWidth="1"/>
    <col min="12296" max="12296" width="17.28515625" style="24" customWidth="1"/>
    <col min="12297" max="12297" width="10.85546875" style="24" customWidth="1"/>
    <col min="12298" max="12298" width="13.7109375" style="24" customWidth="1"/>
    <col min="12299" max="12299" width="9.28515625" style="24" customWidth="1"/>
    <col min="12300" max="12300" width="9" style="24" customWidth="1"/>
    <col min="12301" max="12301" width="8.42578125" style="24" customWidth="1"/>
    <col min="12302" max="12302" width="9.7109375" style="24" customWidth="1"/>
    <col min="12303" max="12303" width="14" style="24" customWidth="1"/>
    <col min="12304" max="12304" width="11" style="24" customWidth="1"/>
    <col min="12305" max="12544" width="24.140625" style="24"/>
    <col min="12545" max="12545" width="77.140625" style="24" customWidth="1"/>
    <col min="12546" max="12546" width="16.28515625" style="24" customWidth="1"/>
    <col min="12547" max="12547" width="27.42578125" style="24" customWidth="1"/>
    <col min="12548" max="12548" width="16.140625" style="24" customWidth="1"/>
    <col min="12549" max="12549" width="11.85546875" style="24" customWidth="1"/>
    <col min="12550" max="12550" width="46.42578125" style="24" customWidth="1"/>
    <col min="12551" max="12551" width="11.42578125" style="24" customWidth="1"/>
    <col min="12552" max="12552" width="17.28515625" style="24" customWidth="1"/>
    <col min="12553" max="12553" width="10.85546875" style="24" customWidth="1"/>
    <col min="12554" max="12554" width="13.7109375" style="24" customWidth="1"/>
    <col min="12555" max="12555" width="9.28515625" style="24" customWidth="1"/>
    <col min="12556" max="12556" width="9" style="24" customWidth="1"/>
    <col min="12557" max="12557" width="8.42578125" style="24" customWidth="1"/>
    <col min="12558" max="12558" width="9.7109375" style="24" customWidth="1"/>
    <col min="12559" max="12559" width="14" style="24" customWidth="1"/>
    <col min="12560" max="12560" width="11" style="24" customWidth="1"/>
    <col min="12561" max="12800" width="24.140625" style="24"/>
    <col min="12801" max="12801" width="77.140625" style="24" customWidth="1"/>
    <col min="12802" max="12802" width="16.28515625" style="24" customWidth="1"/>
    <col min="12803" max="12803" width="27.42578125" style="24" customWidth="1"/>
    <col min="12804" max="12804" width="16.140625" style="24" customWidth="1"/>
    <col min="12805" max="12805" width="11.85546875" style="24" customWidth="1"/>
    <col min="12806" max="12806" width="46.42578125" style="24" customWidth="1"/>
    <col min="12807" max="12807" width="11.42578125" style="24" customWidth="1"/>
    <col min="12808" max="12808" width="17.28515625" style="24" customWidth="1"/>
    <col min="12809" max="12809" width="10.85546875" style="24" customWidth="1"/>
    <col min="12810" max="12810" width="13.7109375" style="24" customWidth="1"/>
    <col min="12811" max="12811" width="9.28515625" style="24" customWidth="1"/>
    <col min="12812" max="12812" width="9" style="24" customWidth="1"/>
    <col min="12813" max="12813" width="8.42578125" style="24" customWidth="1"/>
    <col min="12814" max="12814" width="9.7109375" style="24" customWidth="1"/>
    <col min="12815" max="12815" width="14" style="24" customWidth="1"/>
    <col min="12816" max="12816" width="11" style="24" customWidth="1"/>
    <col min="12817" max="13056" width="24.140625" style="24"/>
    <col min="13057" max="13057" width="77.140625" style="24" customWidth="1"/>
    <col min="13058" max="13058" width="16.28515625" style="24" customWidth="1"/>
    <col min="13059" max="13059" width="27.42578125" style="24" customWidth="1"/>
    <col min="13060" max="13060" width="16.140625" style="24" customWidth="1"/>
    <col min="13061" max="13061" width="11.85546875" style="24" customWidth="1"/>
    <col min="13062" max="13062" width="46.42578125" style="24" customWidth="1"/>
    <col min="13063" max="13063" width="11.42578125" style="24" customWidth="1"/>
    <col min="13064" max="13064" width="17.28515625" style="24" customWidth="1"/>
    <col min="13065" max="13065" width="10.85546875" style="24" customWidth="1"/>
    <col min="13066" max="13066" width="13.7109375" style="24" customWidth="1"/>
    <col min="13067" max="13067" width="9.28515625" style="24" customWidth="1"/>
    <col min="13068" max="13068" width="9" style="24" customWidth="1"/>
    <col min="13069" max="13069" width="8.42578125" style="24" customWidth="1"/>
    <col min="13070" max="13070" width="9.7109375" style="24" customWidth="1"/>
    <col min="13071" max="13071" width="14" style="24" customWidth="1"/>
    <col min="13072" max="13072" width="11" style="24" customWidth="1"/>
    <col min="13073" max="13312" width="24.140625" style="24"/>
    <col min="13313" max="13313" width="77.140625" style="24" customWidth="1"/>
    <col min="13314" max="13314" width="16.28515625" style="24" customWidth="1"/>
    <col min="13315" max="13315" width="27.42578125" style="24" customWidth="1"/>
    <col min="13316" max="13316" width="16.140625" style="24" customWidth="1"/>
    <col min="13317" max="13317" width="11.85546875" style="24" customWidth="1"/>
    <col min="13318" max="13318" width="46.42578125" style="24" customWidth="1"/>
    <col min="13319" max="13319" width="11.42578125" style="24" customWidth="1"/>
    <col min="13320" max="13320" width="17.28515625" style="24" customWidth="1"/>
    <col min="13321" max="13321" width="10.85546875" style="24" customWidth="1"/>
    <col min="13322" max="13322" width="13.7109375" style="24" customWidth="1"/>
    <col min="13323" max="13323" width="9.28515625" style="24" customWidth="1"/>
    <col min="13324" max="13324" width="9" style="24" customWidth="1"/>
    <col min="13325" max="13325" width="8.42578125" style="24" customWidth="1"/>
    <col min="13326" max="13326" width="9.7109375" style="24" customWidth="1"/>
    <col min="13327" max="13327" width="14" style="24" customWidth="1"/>
    <col min="13328" max="13328" width="11" style="24" customWidth="1"/>
    <col min="13329" max="13568" width="24.140625" style="24"/>
    <col min="13569" max="13569" width="77.140625" style="24" customWidth="1"/>
    <col min="13570" max="13570" width="16.28515625" style="24" customWidth="1"/>
    <col min="13571" max="13571" width="27.42578125" style="24" customWidth="1"/>
    <col min="13572" max="13572" width="16.140625" style="24" customWidth="1"/>
    <col min="13573" max="13573" width="11.85546875" style="24" customWidth="1"/>
    <col min="13574" max="13574" width="46.42578125" style="24" customWidth="1"/>
    <col min="13575" max="13575" width="11.42578125" style="24" customWidth="1"/>
    <col min="13576" max="13576" width="17.28515625" style="24" customWidth="1"/>
    <col min="13577" max="13577" width="10.85546875" style="24" customWidth="1"/>
    <col min="13578" max="13578" width="13.7109375" style="24" customWidth="1"/>
    <col min="13579" max="13579" width="9.28515625" style="24" customWidth="1"/>
    <col min="13580" max="13580" width="9" style="24" customWidth="1"/>
    <col min="13581" max="13581" width="8.42578125" style="24" customWidth="1"/>
    <col min="13582" max="13582" width="9.7109375" style="24" customWidth="1"/>
    <col min="13583" max="13583" width="14" style="24" customWidth="1"/>
    <col min="13584" max="13584" width="11" style="24" customWidth="1"/>
    <col min="13585" max="13824" width="24.140625" style="24"/>
    <col min="13825" max="13825" width="77.140625" style="24" customWidth="1"/>
    <col min="13826" max="13826" width="16.28515625" style="24" customWidth="1"/>
    <col min="13827" max="13827" width="27.42578125" style="24" customWidth="1"/>
    <col min="13828" max="13828" width="16.140625" style="24" customWidth="1"/>
    <col min="13829" max="13829" width="11.85546875" style="24" customWidth="1"/>
    <col min="13830" max="13830" width="46.42578125" style="24" customWidth="1"/>
    <col min="13831" max="13831" width="11.42578125" style="24" customWidth="1"/>
    <col min="13832" max="13832" width="17.28515625" style="24" customWidth="1"/>
    <col min="13833" max="13833" width="10.85546875" style="24" customWidth="1"/>
    <col min="13834" max="13834" width="13.7109375" style="24" customWidth="1"/>
    <col min="13835" max="13835" width="9.28515625" style="24" customWidth="1"/>
    <col min="13836" max="13836" width="9" style="24" customWidth="1"/>
    <col min="13837" max="13837" width="8.42578125" style="24" customWidth="1"/>
    <col min="13838" max="13838" width="9.7109375" style="24" customWidth="1"/>
    <col min="13839" max="13839" width="14" style="24" customWidth="1"/>
    <col min="13840" max="13840" width="11" style="24" customWidth="1"/>
    <col min="13841" max="14080" width="24.140625" style="24"/>
    <col min="14081" max="14081" width="77.140625" style="24" customWidth="1"/>
    <col min="14082" max="14082" width="16.28515625" style="24" customWidth="1"/>
    <col min="14083" max="14083" width="27.42578125" style="24" customWidth="1"/>
    <col min="14084" max="14084" width="16.140625" style="24" customWidth="1"/>
    <col min="14085" max="14085" width="11.85546875" style="24" customWidth="1"/>
    <col min="14086" max="14086" width="46.42578125" style="24" customWidth="1"/>
    <col min="14087" max="14087" width="11.42578125" style="24" customWidth="1"/>
    <col min="14088" max="14088" width="17.28515625" style="24" customWidth="1"/>
    <col min="14089" max="14089" width="10.85546875" style="24" customWidth="1"/>
    <col min="14090" max="14090" width="13.7109375" style="24" customWidth="1"/>
    <col min="14091" max="14091" width="9.28515625" style="24" customWidth="1"/>
    <col min="14092" max="14092" width="9" style="24" customWidth="1"/>
    <col min="14093" max="14093" width="8.42578125" style="24" customWidth="1"/>
    <col min="14094" max="14094" width="9.7109375" style="24" customWidth="1"/>
    <col min="14095" max="14095" width="14" style="24" customWidth="1"/>
    <col min="14096" max="14096" width="11" style="24" customWidth="1"/>
    <col min="14097" max="14336" width="24.140625" style="24"/>
    <col min="14337" max="14337" width="77.140625" style="24" customWidth="1"/>
    <col min="14338" max="14338" width="16.28515625" style="24" customWidth="1"/>
    <col min="14339" max="14339" width="27.42578125" style="24" customWidth="1"/>
    <col min="14340" max="14340" width="16.140625" style="24" customWidth="1"/>
    <col min="14341" max="14341" width="11.85546875" style="24" customWidth="1"/>
    <col min="14342" max="14342" width="46.42578125" style="24" customWidth="1"/>
    <col min="14343" max="14343" width="11.42578125" style="24" customWidth="1"/>
    <col min="14344" max="14344" width="17.28515625" style="24" customWidth="1"/>
    <col min="14345" max="14345" width="10.85546875" style="24" customWidth="1"/>
    <col min="14346" max="14346" width="13.7109375" style="24" customWidth="1"/>
    <col min="14347" max="14347" width="9.28515625" style="24" customWidth="1"/>
    <col min="14348" max="14348" width="9" style="24" customWidth="1"/>
    <col min="14349" max="14349" width="8.42578125" style="24" customWidth="1"/>
    <col min="14350" max="14350" width="9.7109375" style="24" customWidth="1"/>
    <col min="14351" max="14351" width="14" style="24" customWidth="1"/>
    <col min="14352" max="14352" width="11" style="24" customWidth="1"/>
    <col min="14353" max="14592" width="24.140625" style="24"/>
    <col min="14593" max="14593" width="77.140625" style="24" customWidth="1"/>
    <col min="14594" max="14594" width="16.28515625" style="24" customWidth="1"/>
    <col min="14595" max="14595" width="27.42578125" style="24" customWidth="1"/>
    <col min="14596" max="14596" width="16.140625" style="24" customWidth="1"/>
    <col min="14597" max="14597" width="11.85546875" style="24" customWidth="1"/>
    <col min="14598" max="14598" width="46.42578125" style="24" customWidth="1"/>
    <col min="14599" max="14599" width="11.42578125" style="24" customWidth="1"/>
    <col min="14600" max="14600" width="17.28515625" style="24" customWidth="1"/>
    <col min="14601" max="14601" width="10.85546875" style="24" customWidth="1"/>
    <col min="14602" max="14602" width="13.7109375" style="24" customWidth="1"/>
    <col min="14603" max="14603" width="9.28515625" style="24" customWidth="1"/>
    <col min="14604" max="14604" width="9" style="24" customWidth="1"/>
    <col min="14605" max="14605" width="8.42578125" style="24" customWidth="1"/>
    <col min="14606" max="14606" width="9.7109375" style="24" customWidth="1"/>
    <col min="14607" max="14607" width="14" style="24" customWidth="1"/>
    <col min="14608" max="14608" width="11" style="24" customWidth="1"/>
    <col min="14609" max="14848" width="24.140625" style="24"/>
    <col min="14849" max="14849" width="77.140625" style="24" customWidth="1"/>
    <col min="14850" max="14850" width="16.28515625" style="24" customWidth="1"/>
    <col min="14851" max="14851" width="27.42578125" style="24" customWidth="1"/>
    <col min="14852" max="14852" width="16.140625" style="24" customWidth="1"/>
    <col min="14853" max="14853" width="11.85546875" style="24" customWidth="1"/>
    <col min="14854" max="14854" width="46.42578125" style="24" customWidth="1"/>
    <col min="14855" max="14855" width="11.42578125" style="24" customWidth="1"/>
    <col min="14856" max="14856" width="17.28515625" style="24" customWidth="1"/>
    <col min="14857" max="14857" width="10.85546875" style="24" customWidth="1"/>
    <col min="14858" max="14858" width="13.7109375" style="24" customWidth="1"/>
    <col min="14859" max="14859" width="9.28515625" style="24" customWidth="1"/>
    <col min="14860" max="14860" width="9" style="24" customWidth="1"/>
    <col min="14861" max="14861" width="8.42578125" style="24" customWidth="1"/>
    <col min="14862" max="14862" width="9.7109375" style="24" customWidth="1"/>
    <col min="14863" max="14863" width="14" style="24" customWidth="1"/>
    <col min="14864" max="14864" width="11" style="24" customWidth="1"/>
    <col min="14865" max="15104" width="24.140625" style="24"/>
    <col min="15105" max="15105" width="77.140625" style="24" customWidth="1"/>
    <col min="15106" max="15106" width="16.28515625" style="24" customWidth="1"/>
    <col min="15107" max="15107" width="27.42578125" style="24" customWidth="1"/>
    <col min="15108" max="15108" width="16.140625" style="24" customWidth="1"/>
    <col min="15109" max="15109" width="11.85546875" style="24" customWidth="1"/>
    <col min="15110" max="15110" width="46.42578125" style="24" customWidth="1"/>
    <col min="15111" max="15111" width="11.42578125" style="24" customWidth="1"/>
    <col min="15112" max="15112" width="17.28515625" style="24" customWidth="1"/>
    <col min="15113" max="15113" width="10.85546875" style="24" customWidth="1"/>
    <col min="15114" max="15114" width="13.7109375" style="24" customWidth="1"/>
    <col min="15115" max="15115" width="9.28515625" style="24" customWidth="1"/>
    <col min="15116" max="15116" width="9" style="24" customWidth="1"/>
    <col min="15117" max="15117" width="8.42578125" style="24" customWidth="1"/>
    <col min="15118" max="15118" width="9.7109375" style="24" customWidth="1"/>
    <col min="15119" max="15119" width="14" style="24" customWidth="1"/>
    <col min="15120" max="15120" width="11" style="24" customWidth="1"/>
    <col min="15121" max="15360" width="24.140625" style="24"/>
    <col min="15361" max="15361" width="77.140625" style="24" customWidth="1"/>
    <col min="15362" max="15362" width="16.28515625" style="24" customWidth="1"/>
    <col min="15363" max="15363" width="27.42578125" style="24" customWidth="1"/>
    <col min="15364" max="15364" width="16.140625" style="24" customWidth="1"/>
    <col min="15365" max="15365" width="11.85546875" style="24" customWidth="1"/>
    <col min="15366" max="15366" width="46.42578125" style="24" customWidth="1"/>
    <col min="15367" max="15367" width="11.42578125" style="24" customWidth="1"/>
    <col min="15368" max="15368" width="17.28515625" style="24" customWidth="1"/>
    <col min="15369" max="15369" width="10.85546875" style="24" customWidth="1"/>
    <col min="15370" max="15370" width="13.7109375" style="24" customWidth="1"/>
    <col min="15371" max="15371" width="9.28515625" style="24" customWidth="1"/>
    <col min="15372" max="15372" width="9" style="24" customWidth="1"/>
    <col min="15373" max="15373" width="8.42578125" style="24" customWidth="1"/>
    <col min="15374" max="15374" width="9.7109375" style="24" customWidth="1"/>
    <col min="15375" max="15375" width="14" style="24" customWidth="1"/>
    <col min="15376" max="15376" width="11" style="24" customWidth="1"/>
    <col min="15377" max="15616" width="24.140625" style="24"/>
    <col min="15617" max="15617" width="77.140625" style="24" customWidth="1"/>
    <col min="15618" max="15618" width="16.28515625" style="24" customWidth="1"/>
    <col min="15619" max="15619" width="27.42578125" style="24" customWidth="1"/>
    <col min="15620" max="15620" width="16.140625" style="24" customWidth="1"/>
    <col min="15621" max="15621" width="11.85546875" style="24" customWidth="1"/>
    <col min="15622" max="15622" width="46.42578125" style="24" customWidth="1"/>
    <col min="15623" max="15623" width="11.42578125" style="24" customWidth="1"/>
    <col min="15624" max="15624" width="17.28515625" style="24" customWidth="1"/>
    <col min="15625" max="15625" width="10.85546875" style="24" customWidth="1"/>
    <col min="15626" max="15626" width="13.7109375" style="24" customWidth="1"/>
    <col min="15627" max="15627" width="9.28515625" style="24" customWidth="1"/>
    <col min="15628" max="15628" width="9" style="24" customWidth="1"/>
    <col min="15629" max="15629" width="8.42578125" style="24" customWidth="1"/>
    <col min="15630" max="15630" width="9.7109375" style="24" customWidth="1"/>
    <col min="15631" max="15631" width="14" style="24" customWidth="1"/>
    <col min="15632" max="15632" width="11" style="24" customWidth="1"/>
    <col min="15633" max="15872" width="24.140625" style="24"/>
    <col min="15873" max="15873" width="77.140625" style="24" customWidth="1"/>
    <col min="15874" max="15874" width="16.28515625" style="24" customWidth="1"/>
    <col min="15875" max="15875" width="27.42578125" style="24" customWidth="1"/>
    <col min="15876" max="15876" width="16.140625" style="24" customWidth="1"/>
    <col min="15877" max="15877" width="11.85546875" style="24" customWidth="1"/>
    <col min="15878" max="15878" width="46.42578125" style="24" customWidth="1"/>
    <col min="15879" max="15879" width="11.42578125" style="24" customWidth="1"/>
    <col min="15880" max="15880" width="17.28515625" style="24" customWidth="1"/>
    <col min="15881" max="15881" width="10.85546875" style="24" customWidth="1"/>
    <col min="15882" max="15882" width="13.7109375" style="24" customWidth="1"/>
    <col min="15883" max="15883" width="9.28515625" style="24" customWidth="1"/>
    <col min="15884" max="15884" width="9" style="24" customWidth="1"/>
    <col min="15885" max="15885" width="8.42578125" style="24" customWidth="1"/>
    <col min="15886" max="15886" width="9.7109375" style="24" customWidth="1"/>
    <col min="15887" max="15887" width="14" style="24" customWidth="1"/>
    <col min="15888" max="15888" width="11" style="24" customWidth="1"/>
    <col min="15889" max="16128" width="24.140625" style="24"/>
    <col min="16129" max="16129" width="77.140625" style="24" customWidth="1"/>
    <col min="16130" max="16130" width="16.28515625" style="24" customWidth="1"/>
    <col min="16131" max="16131" width="27.42578125" style="24" customWidth="1"/>
    <col min="16132" max="16132" width="16.140625" style="24" customWidth="1"/>
    <col min="16133" max="16133" width="11.85546875" style="24" customWidth="1"/>
    <col min="16134" max="16134" width="46.42578125" style="24" customWidth="1"/>
    <col min="16135" max="16135" width="11.42578125" style="24" customWidth="1"/>
    <col min="16136" max="16136" width="17.28515625" style="24" customWidth="1"/>
    <col min="16137" max="16137" width="10.85546875" style="24" customWidth="1"/>
    <col min="16138" max="16138" width="13.7109375" style="24" customWidth="1"/>
    <col min="16139" max="16139" width="9.28515625" style="24" customWidth="1"/>
    <col min="16140" max="16140" width="9" style="24" customWidth="1"/>
    <col min="16141" max="16141" width="8.42578125" style="24" customWidth="1"/>
    <col min="16142" max="16142" width="9.7109375" style="24" customWidth="1"/>
    <col min="16143" max="16143" width="14" style="24" customWidth="1"/>
    <col min="16144" max="16144" width="11" style="24" customWidth="1"/>
    <col min="16145" max="16384" width="24.140625" style="24"/>
  </cols>
  <sheetData>
    <row r="1" spans="1:5" ht="26.25">
      <c r="A1" s="98" t="s">
        <v>128</v>
      </c>
      <c r="B1" s="98"/>
      <c r="C1" s="98"/>
      <c r="D1" s="98"/>
      <c r="E1" s="98"/>
    </row>
    <row r="2" spans="1:5" ht="26.25">
      <c r="A2" s="64"/>
      <c r="B2" s="64"/>
      <c r="C2" s="64"/>
      <c r="D2" s="64"/>
      <c r="E2" s="64"/>
    </row>
    <row r="3" spans="1:5" ht="26.25">
      <c r="A3" s="98" t="s">
        <v>114</v>
      </c>
      <c r="B3" s="98"/>
      <c r="C3" s="98"/>
      <c r="D3" s="98"/>
      <c r="E3" s="98"/>
    </row>
    <row r="4" spans="1:5" ht="26.25">
      <c r="A4" s="64"/>
      <c r="B4" s="64"/>
      <c r="C4" s="64"/>
      <c r="D4" s="64"/>
      <c r="E4" s="64"/>
    </row>
    <row r="5" spans="1:5" ht="26.25">
      <c r="A5" s="99" t="s">
        <v>115</v>
      </c>
      <c r="B5" s="99"/>
      <c r="C5" s="99"/>
      <c r="D5" s="99"/>
      <c r="E5" s="99"/>
    </row>
    <row r="6" spans="1:5" ht="26.25">
      <c r="A6" s="64" t="str">
        <f>Results!B3</f>
        <v>Lothian</v>
      </c>
      <c r="B6" s="64" t="s">
        <v>116</v>
      </c>
      <c r="C6" s="64"/>
      <c r="D6" s="64"/>
      <c r="E6" s="64"/>
    </row>
    <row r="7" spans="1:5" ht="15" customHeight="1">
      <c r="A7" s="64"/>
      <c r="B7" s="64"/>
      <c r="C7" s="64"/>
      <c r="D7" s="64"/>
      <c r="E7" s="64"/>
    </row>
    <row r="8" spans="1:5" ht="21.75" customHeight="1">
      <c r="A8" s="47" t="s">
        <v>117</v>
      </c>
      <c r="B8" s="48">
        <f>Results!L36</f>
        <v>0</v>
      </c>
      <c r="C8" s="49"/>
      <c r="D8" s="49"/>
      <c r="E8" s="50"/>
    </row>
    <row r="9" spans="1:5" s="26" customFormat="1" ht="17.25" customHeight="1">
      <c r="A9" s="47" t="s">
        <v>118</v>
      </c>
      <c r="B9" s="48">
        <f>Results!L34</f>
        <v>0</v>
      </c>
      <c r="C9" s="51"/>
      <c r="D9" s="51"/>
      <c r="E9" s="52"/>
    </row>
    <row r="10" spans="1:5" ht="15" customHeight="1">
      <c r="A10" s="47" t="s">
        <v>119</v>
      </c>
      <c r="B10" s="53" t="e">
        <f>Results!L37/100</f>
        <v>#DIV/0!</v>
      </c>
      <c r="C10" s="51"/>
      <c r="D10" s="51"/>
      <c r="E10" s="50"/>
    </row>
    <row r="11" spans="1:5" ht="15" customHeight="1">
      <c r="A11" s="47"/>
      <c r="B11" s="53"/>
      <c r="C11" s="51"/>
      <c r="D11" s="51"/>
      <c r="E11" s="50"/>
    </row>
    <row r="12" spans="1:5">
      <c r="A12" s="47" t="s">
        <v>130</v>
      </c>
      <c r="B12" s="50"/>
      <c r="C12" s="51"/>
      <c r="D12" s="51"/>
      <c r="E12" s="50"/>
    </row>
    <row r="13" spans="1:5">
      <c r="C13" s="24"/>
      <c r="D13" s="51"/>
      <c r="E13" s="50"/>
    </row>
    <row r="14" spans="1:5">
      <c r="A14" s="47" t="str">
        <f>Results!A8</f>
        <v>Party 1</v>
      </c>
      <c r="B14" s="48">
        <f>Results!L8</f>
        <v>0</v>
      </c>
      <c r="C14" s="58" t="e">
        <f t="shared" ref="C14:C31" si="0">B14/$B$32*100</f>
        <v>#DIV/0!</v>
      </c>
      <c r="D14" s="51"/>
      <c r="E14" s="50"/>
    </row>
    <row r="15" spans="1:5">
      <c r="A15" s="47" t="str">
        <f>Results!A9</f>
        <v>Party 2</v>
      </c>
      <c r="B15" s="48">
        <f>Results!L9</f>
        <v>0</v>
      </c>
      <c r="C15" s="58" t="e">
        <f t="shared" si="0"/>
        <v>#DIV/0!</v>
      </c>
      <c r="D15" s="51"/>
      <c r="E15" s="50"/>
    </row>
    <row r="16" spans="1:5">
      <c r="A16" s="47" t="str">
        <f>Results!A10</f>
        <v>Party 3</v>
      </c>
      <c r="B16" s="48">
        <f>Results!L10</f>
        <v>0</v>
      </c>
      <c r="C16" s="58" t="e">
        <f t="shared" si="0"/>
        <v>#DIV/0!</v>
      </c>
      <c r="D16" s="51"/>
      <c r="E16" s="50"/>
    </row>
    <row r="17" spans="1:5">
      <c r="A17" s="47" t="str">
        <f>Results!A11</f>
        <v>Party 4</v>
      </c>
      <c r="B17" s="48">
        <f>Results!L11</f>
        <v>0</v>
      </c>
      <c r="C17" s="58" t="e">
        <f t="shared" si="0"/>
        <v>#DIV/0!</v>
      </c>
      <c r="D17" s="51"/>
      <c r="E17" s="50"/>
    </row>
    <row r="18" spans="1:5">
      <c r="A18" s="47" t="str">
        <f>Results!A12</f>
        <v>Party 5</v>
      </c>
      <c r="B18" s="48">
        <f>Results!L12</f>
        <v>0</v>
      </c>
      <c r="C18" s="58" t="e">
        <f t="shared" si="0"/>
        <v>#DIV/0!</v>
      </c>
      <c r="D18" s="51"/>
      <c r="E18" s="50"/>
    </row>
    <row r="19" spans="1:5">
      <c r="A19" s="47" t="str">
        <f>Results!A13</f>
        <v>Party 6</v>
      </c>
      <c r="B19" s="48">
        <f>Results!L13</f>
        <v>0</v>
      </c>
      <c r="C19" s="58" t="e">
        <f t="shared" si="0"/>
        <v>#DIV/0!</v>
      </c>
      <c r="D19" s="51"/>
      <c r="E19" s="50"/>
    </row>
    <row r="20" spans="1:5">
      <c r="A20" s="47" t="str">
        <f>Results!A14</f>
        <v>Party 7</v>
      </c>
      <c r="B20" s="48">
        <f>Results!L14</f>
        <v>0</v>
      </c>
      <c r="C20" s="58" t="e">
        <f t="shared" si="0"/>
        <v>#DIV/0!</v>
      </c>
      <c r="D20" s="51"/>
      <c r="E20" s="50"/>
    </row>
    <row r="21" spans="1:5">
      <c r="A21" s="47" t="str">
        <f>Results!A15</f>
        <v>Party 8</v>
      </c>
      <c r="B21" s="48">
        <f>Results!L15</f>
        <v>0</v>
      </c>
      <c r="C21" s="58" t="e">
        <f t="shared" si="0"/>
        <v>#DIV/0!</v>
      </c>
      <c r="D21" s="51"/>
      <c r="E21" s="50"/>
    </row>
    <row r="22" spans="1:5">
      <c r="A22" s="47" t="str">
        <f>Results!A16</f>
        <v>Party 9</v>
      </c>
      <c r="B22" s="48">
        <f>Results!L16</f>
        <v>0</v>
      </c>
      <c r="C22" s="58" t="e">
        <f t="shared" si="0"/>
        <v>#DIV/0!</v>
      </c>
      <c r="D22" s="51"/>
      <c r="E22" s="50"/>
    </row>
    <row r="23" spans="1:5">
      <c r="A23" s="47" t="str">
        <f>Results!A17</f>
        <v>Party 10</v>
      </c>
      <c r="B23" s="48">
        <f>Results!L17</f>
        <v>0</v>
      </c>
      <c r="C23" s="58" t="e">
        <f t="shared" si="0"/>
        <v>#DIV/0!</v>
      </c>
      <c r="D23" s="51"/>
      <c r="E23" s="50"/>
    </row>
    <row r="24" spans="1:5" s="27" customFormat="1" ht="15" customHeight="1">
      <c r="A24" s="47" t="str">
        <f>Results!A18</f>
        <v>Party 11</v>
      </c>
      <c r="B24" s="48">
        <f>Results!L18</f>
        <v>0</v>
      </c>
      <c r="C24" s="58" t="e">
        <f t="shared" si="0"/>
        <v>#DIV/0!</v>
      </c>
      <c r="D24" s="57"/>
      <c r="E24" s="57"/>
    </row>
    <row r="25" spans="1:5" s="28" customFormat="1" ht="13.5" customHeight="1">
      <c r="A25" s="47" t="str">
        <f>Results!A19</f>
        <v>Party 12</v>
      </c>
      <c r="B25" s="48">
        <f>Results!L19</f>
        <v>0</v>
      </c>
      <c r="C25" s="58" t="e">
        <f t="shared" si="0"/>
        <v>#DIV/0!</v>
      </c>
      <c r="D25" s="59"/>
      <c r="E25" s="59"/>
    </row>
    <row r="26" spans="1:5">
      <c r="A26" s="47" t="str">
        <f>Results!A20</f>
        <v>Party 13</v>
      </c>
      <c r="B26" s="48">
        <f>Results!L20</f>
        <v>0</v>
      </c>
      <c r="C26" s="58" t="e">
        <f t="shared" si="0"/>
        <v>#DIV/0!</v>
      </c>
      <c r="D26" s="50"/>
      <c r="E26" s="50"/>
    </row>
    <row r="27" spans="1:5">
      <c r="A27" s="47" t="str">
        <f>Results!A21</f>
        <v>Party 14</v>
      </c>
      <c r="B27" s="48">
        <f>Results!L21</f>
        <v>0</v>
      </c>
      <c r="C27" s="58" t="e">
        <f t="shared" si="0"/>
        <v>#DIV/0!</v>
      </c>
      <c r="D27" s="50"/>
      <c r="E27" s="50"/>
    </row>
    <row r="28" spans="1:5">
      <c r="A28" s="47" t="str">
        <f>Results!A22</f>
        <v>Independent Candidate 1</v>
      </c>
      <c r="B28" s="48">
        <f>Results!L22</f>
        <v>0</v>
      </c>
      <c r="C28" s="58" t="e">
        <f t="shared" si="0"/>
        <v>#DIV/0!</v>
      </c>
      <c r="D28" s="50"/>
      <c r="E28" s="50"/>
    </row>
    <row r="29" spans="1:5">
      <c r="A29" s="47" t="str">
        <f>Results!A23</f>
        <v>Independent Candidate 2</v>
      </c>
      <c r="B29" s="48">
        <f>Results!L23</f>
        <v>0</v>
      </c>
      <c r="C29" s="58" t="e">
        <f t="shared" si="0"/>
        <v>#DIV/0!</v>
      </c>
      <c r="D29" s="50"/>
      <c r="E29" s="50"/>
    </row>
    <row r="30" spans="1:5" ht="15" customHeight="1">
      <c r="A30" s="47" t="str">
        <f>Results!A24</f>
        <v>Independent Candidate 3</v>
      </c>
      <c r="B30" s="48">
        <f>Results!L24</f>
        <v>0</v>
      </c>
      <c r="C30" s="58" t="e">
        <f t="shared" si="0"/>
        <v>#DIV/0!</v>
      </c>
      <c r="D30" s="50"/>
      <c r="E30" s="50"/>
    </row>
    <row r="31" spans="1:5">
      <c r="A31" s="47" t="str">
        <f>Results!A25</f>
        <v>Independent Candidate 4</v>
      </c>
      <c r="B31" s="48">
        <f>Results!L25</f>
        <v>0</v>
      </c>
      <c r="C31" s="58" t="e">
        <f t="shared" si="0"/>
        <v>#DIV/0!</v>
      </c>
      <c r="D31" s="50"/>
      <c r="E31" s="50"/>
    </row>
    <row r="32" spans="1:5" ht="16.5" thickBot="1">
      <c r="A32" s="47" t="s">
        <v>38</v>
      </c>
      <c r="B32" s="60">
        <f>SUM(B14:B31)</f>
        <v>0</v>
      </c>
      <c r="C32" s="61" t="e">
        <f>SUM(C14:C31)</f>
        <v>#DIV/0!</v>
      </c>
      <c r="D32" s="50"/>
      <c r="E32" s="50"/>
    </row>
    <row r="33" spans="1:5">
      <c r="A33" s="50"/>
      <c r="B33" s="62"/>
      <c r="C33" s="50" t="s">
        <v>40</v>
      </c>
      <c r="D33" s="50"/>
      <c r="E33" s="50"/>
    </row>
    <row r="34" spans="1:5">
      <c r="C34" s="24"/>
      <c r="D34" s="50"/>
      <c r="E34" s="50"/>
    </row>
    <row r="35" spans="1:5">
      <c r="A35" s="8" t="s">
        <v>129</v>
      </c>
      <c r="C35" s="24"/>
      <c r="D35" s="50"/>
      <c r="E35" s="50"/>
    </row>
    <row r="36" spans="1:5">
      <c r="A36" s="8" t="s">
        <v>120</v>
      </c>
      <c r="C36" s="24"/>
      <c r="D36" s="50"/>
      <c r="E36" s="50"/>
    </row>
    <row r="37" spans="1:5">
      <c r="C37" s="24"/>
      <c r="D37" s="50"/>
      <c r="E37" s="50"/>
    </row>
    <row r="38" spans="1:5">
      <c r="A38" s="54" t="s">
        <v>37</v>
      </c>
      <c r="B38" s="54" t="s">
        <v>125</v>
      </c>
      <c r="C38" s="51"/>
      <c r="D38" s="50"/>
      <c r="E38" s="50"/>
    </row>
    <row r="39" spans="1:5">
      <c r="C39" s="24"/>
      <c r="D39" s="50"/>
      <c r="E39" s="50"/>
    </row>
    <row r="40" spans="1:5">
      <c r="C40" s="24"/>
      <c r="D40" s="50"/>
      <c r="E40" s="50"/>
    </row>
    <row r="41" spans="1:5">
      <c r="C41" s="24"/>
      <c r="D41" s="50"/>
      <c r="E41" s="50"/>
    </row>
    <row r="42" spans="1:5">
      <c r="C42" s="24"/>
      <c r="D42" s="50"/>
      <c r="E42" s="50"/>
    </row>
    <row r="43" spans="1:5">
      <c r="C43" s="24"/>
      <c r="D43" s="50"/>
      <c r="E43" s="50"/>
    </row>
    <row r="44" spans="1:5">
      <c r="C44" s="24"/>
      <c r="D44" s="50"/>
      <c r="E44" s="50"/>
    </row>
    <row r="45" spans="1:5">
      <c r="C45" s="24"/>
      <c r="D45" s="50"/>
      <c r="E45" s="50"/>
    </row>
    <row r="46" spans="1:5" s="8" customFormat="1">
      <c r="D46" s="47"/>
      <c r="E46" s="47"/>
    </row>
    <row r="47" spans="1:5">
      <c r="A47" s="8" t="s">
        <v>121</v>
      </c>
      <c r="B47" s="65">
        <f>Results!L32</f>
        <v>0</v>
      </c>
      <c r="C47" s="69" t="e">
        <f>Results!L32/Results!L34</f>
        <v>#DIV/0!</v>
      </c>
      <c r="D47" s="50"/>
      <c r="E47" s="50"/>
    </row>
    <row r="48" spans="1:5">
      <c r="B48" s="65"/>
      <c r="D48" s="50"/>
      <c r="E48" s="50"/>
    </row>
    <row r="49" spans="1:14">
      <c r="B49" s="66"/>
      <c r="C49" s="67"/>
      <c r="D49" s="50"/>
      <c r="E49" s="50"/>
    </row>
    <row r="50" spans="1:14">
      <c r="B50" s="65"/>
      <c r="C50" s="23" t="s">
        <v>122</v>
      </c>
      <c r="D50" s="50"/>
      <c r="E50" s="50"/>
    </row>
    <row r="51" spans="1:14" ht="21" customHeight="1">
      <c r="B51" s="95" t="s">
        <v>123</v>
      </c>
      <c r="C51" s="95"/>
      <c r="D51" s="50"/>
      <c r="E51" s="50"/>
    </row>
    <row r="52" spans="1:14" ht="21" customHeight="1">
      <c r="B52" s="97" t="s">
        <v>126</v>
      </c>
      <c r="C52" s="95"/>
      <c r="D52" s="50"/>
      <c r="E52" s="50"/>
    </row>
    <row r="53" spans="1:14" ht="21" customHeight="1">
      <c r="B53" s="96"/>
      <c r="C53" s="96"/>
      <c r="D53" s="50"/>
      <c r="E53" s="50"/>
    </row>
    <row r="54" spans="1:14" ht="21" customHeight="1">
      <c r="A54" s="47" t="s">
        <v>124</v>
      </c>
      <c r="B54" s="68"/>
      <c r="C54" s="68"/>
      <c r="D54" s="50"/>
      <c r="E54" s="50"/>
    </row>
    <row r="55" spans="1:14">
      <c r="A55" s="50" t="s">
        <v>15</v>
      </c>
      <c r="B55" s="48">
        <f>Results!L28</f>
        <v>0</v>
      </c>
      <c r="C55" s="58" t="e">
        <f>B55/$B$59*100</f>
        <v>#DIV/0!</v>
      </c>
      <c r="D55" s="51"/>
      <c r="E55" s="50"/>
    </row>
    <row r="56" spans="1:14">
      <c r="A56" s="50" t="s">
        <v>16</v>
      </c>
      <c r="B56" s="48">
        <f>Results!L29</f>
        <v>0</v>
      </c>
      <c r="C56" s="58" t="e">
        <f t="shared" ref="C56:C58" si="1">B56/$B$59*100</f>
        <v>#DIV/0!</v>
      </c>
      <c r="D56" s="51"/>
      <c r="E56" s="50"/>
    </row>
    <row r="57" spans="1:14">
      <c r="A57" s="50" t="s">
        <v>17</v>
      </c>
      <c r="B57" s="48">
        <f>Results!L30</f>
        <v>0</v>
      </c>
      <c r="C57" s="58" t="e">
        <f t="shared" si="1"/>
        <v>#DIV/0!</v>
      </c>
      <c r="D57" s="51"/>
      <c r="E57" s="50"/>
      <c r="L57" s="25"/>
      <c r="N57" s="25"/>
    </row>
    <row r="58" spans="1:14">
      <c r="A58" s="50" t="s">
        <v>18</v>
      </c>
      <c r="B58" s="48">
        <f>Results!L31</f>
        <v>0</v>
      </c>
      <c r="C58" s="58" t="e">
        <f t="shared" si="1"/>
        <v>#DIV/0!</v>
      </c>
      <c r="D58" s="51"/>
      <c r="E58" s="50"/>
    </row>
    <row r="59" spans="1:14" s="8" customFormat="1" ht="16.5" thickBot="1">
      <c r="A59" s="47" t="s">
        <v>39</v>
      </c>
      <c r="B59" s="60">
        <f>SUM(B55:B58)</f>
        <v>0</v>
      </c>
      <c r="C59" s="63" t="e">
        <f>SUM(C55:C58)</f>
        <v>#DIV/0!</v>
      </c>
      <c r="D59" s="56"/>
      <c r="E59" s="47"/>
    </row>
    <row r="60" spans="1:14">
      <c r="A60" s="50"/>
      <c r="B60" s="50"/>
      <c r="C60" s="50" t="s">
        <v>40</v>
      </c>
      <c r="D60" s="51"/>
      <c r="E60" s="50"/>
    </row>
    <row r="62" spans="1:14">
      <c r="A62" s="54"/>
      <c r="B62" s="55"/>
      <c r="C62" s="51"/>
    </row>
    <row r="63" spans="1:14">
      <c r="A63" s="54"/>
      <c r="B63" s="55"/>
      <c r="C63" s="51"/>
    </row>
    <row r="64" spans="1:14">
      <c r="A64" s="54"/>
      <c r="B64" s="55"/>
      <c r="C64" s="51"/>
    </row>
    <row r="65" spans="1:3">
      <c r="A65" s="54"/>
      <c r="B65" s="55"/>
      <c r="C65" s="51"/>
    </row>
    <row r="66" spans="1:3">
      <c r="A66" s="54"/>
      <c r="B66" s="55"/>
      <c r="C66" s="51"/>
    </row>
    <row r="67" spans="1:3">
      <c r="A67" s="54"/>
      <c r="B67" s="55"/>
      <c r="C67" s="51"/>
    </row>
    <row r="68" spans="1:3">
      <c r="A68" s="50"/>
      <c r="B68" s="50"/>
      <c r="C68" s="51"/>
    </row>
  </sheetData>
  <mergeCells count="6">
    <mergeCell ref="B51:C51"/>
    <mergeCell ref="B53:C53"/>
    <mergeCell ref="B52:C52"/>
    <mergeCell ref="A1:E1"/>
    <mergeCell ref="A3:E3"/>
    <mergeCell ref="A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Results</vt:lpstr>
      <vt:lpstr>Seat Allocation</vt:lpstr>
      <vt:lpstr>Declaration</vt:lpstr>
    </vt:vector>
  </TitlesOfParts>
  <Company>City of Edinburgh Council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Dougie McGregor</dc:creator>
  <cp:lastModifiedBy>Dougie McGregor</cp:lastModifiedBy>
  <cp:lastPrinted>2015-12-04T11:18:22Z</cp:lastPrinted>
  <dcterms:created xsi:type="dcterms:W3CDTF">2015-08-06T13:31:22Z</dcterms:created>
  <dcterms:modified xsi:type="dcterms:W3CDTF">2015-12-04T12:48:45Z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989581793</vt:i4>
  </property>
  <property fmtid="{D5CDD505-2E9C-101B-9397-08002B2CF9AE}" pid="3" name="_NewReviewCycle">
    <vt:lpwstr/>
  </property>
  <property fmtid="{D5CDD505-2E9C-101B-9397-08002B2CF9AE}" pid="4" name="_EmailSubject">
    <vt:lpwstr>SP Elections 2016 Regional Seat Calculator</vt:lpwstr>
  </property>
  <property fmtid="{D5CDD505-2E9C-101B-9397-08002B2CF9AE}" pid="5" name="_AuthorEmail">
    <vt:lpwstr>Dougie.McGregor@edinburgh.gov.uk</vt:lpwstr>
  </property>
  <property fmtid="{D5CDD505-2E9C-101B-9397-08002B2CF9AE}" pid="6" name="_AuthorEmailDisplayName">
    <vt:lpwstr>Dougie McGregor</vt:lpwstr>
  </property>
</Properties>
</file>